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5d2dac231feba2d9/Documents/pingcd71/veterans_dep_2526/CNV/"/>
    </mc:Choice>
  </mc:AlternateContent>
  <xr:revisionPtr revIDLastSave="4" documentId="8_{C66E551B-C4E7-491E-977C-C2A1A8DD798F}" xr6:coauthVersionLast="47" xr6:coauthVersionMax="47" xr10:uidLastSave="{F76711CF-0638-4F71-AEC3-88F74C372C57}"/>
  <bookViews>
    <workbookView xWindow="-108" yWindow="-108" windowWidth="23256" windowHeight="12456" tabRatio="500" xr2:uid="{83CF0A5B-C5AB-403E-A616-6192A0A405AF}"/>
  </bookViews>
  <sheets>
    <sheet name="Bulletin inscriptions CNV" sheetId="1" r:id="rId1"/>
    <sheet name="Liste_licencies" sheetId="20" r:id="rId2"/>
    <sheet name="FP1" sheetId="5" r:id="rId3"/>
    <sheet name="Aff_bis GPJ T1" sheetId="15" r:id="rId4"/>
  </sheets>
  <definedNames>
    <definedName name="_CLT1" localSheetId="3">#REF!</definedName>
    <definedName name="_CLT1" localSheetId="2">#REF!</definedName>
    <definedName name="_CLT1">#REF!</definedName>
    <definedName name="_CLT2">#REF!</definedName>
    <definedName name="_DOS1" localSheetId="3">#REF!</definedName>
    <definedName name="_DOS1" localSheetId="2">#REF!</definedName>
    <definedName name="_DOS1">#REF!</definedName>
    <definedName name="_xlnm._FilterDatabase" localSheetId="1" hidden="1">Liste_licencies!$B$1:$R$2096</definedName>
    <definedName name="liste_licencies">'Bulletin inscriptions CNV'!$C$10</definedName>
    <definedName name="N__de_Licence">#REF!</definedName>
    <definedName name="TableLicenciés" localSheetId="3">#REF!</definedName>
    <definedName name="TableLicenciés">#REF!</definedName>
    <definedName name="TabLicencié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D10" i="1"/>
  <c r="E10" i="1"/>
  <c r="F10" i="1"/>
  <c r="G10" i="1"/>
  <c r="H10" i="1"/>
  <c r="J10" i="1"/>
  <c r="K10" i="1"/>
  <c r="L10" i="1"/>
  <c r="M10" i="1"/>
  <c r="N10" i="1"/>
  <c r="O10" i="1"/>
  <c r="C11" i="1"/>
  <c r="D11" i="1"/>
  <c r="E11" i="1"/>
  <c r="F11" i="1"/>
  <c r="G11" i="1"/>
  <c r="H11" i="1"/>
  <c r="J11" i="1"/>
  <c r="K11" i="1"/>
  <c r="L11" i="1"/>
  <c r="M11" i="1"/>
  <c r="N11" i="1"/>
  <c r="O11" i="1"/>
  <c r="C12" i="1"/>
  <c r="D12" i="1"/>
  <c r="E12" i="1"/>
  <c r="F12" i="1"/>
  <c r="G12" i="1"/>
  <c r="H12" i="1"/>
  <c r="J12" i="1"/>
  <c r="K12" i="1"/>
  <c r="L12" i="1"/>
  <c r="M12" i="1"/>
  <c r="N12" i="1"/>
  <c r="O12" i="1"/>
  <c r="C14" i="1"/>
  <c r="D14" i="1"/>
  <c r="E14" i="1"/>
  <c r="F14" i="1"/>
  <c r="G14" i="1"/>
  <c r="H14" i="1"/>
  <c r="J14" i="1"/>
  <c r="K14" i="1"/>
  <c r="L14" i="1"/>
  <c r="M14" i="1"/>
  <c r="N14" i="1"/>
  <c r="O14" i="1"/>
  <c r="C15" i="1"/>
  <c r="D15" i="1"/>
  <c r="E15" i="1"/>
  <c r="F15" i="1"/>
  <c r="G15" i="1"/>
  <c r="H15" i="1"/>
  <c r="J15" i="1"/>
  <c r="K15" i="1"/>
  <c r="L15" i="1"/>
  <c r="M15" i="1"/>
  <c r="N15" i="1"/>
  <c r="O15" i="1"/>
  <c r="C16" i="1"/>
  <c r="D16" i="1"/>
  <c r="E16" i="1"/>
  <c r="F16" i="1"/>
  <c r="G16" i="1"/>
  <c r="H16" i="1"/>
  <c r="J16" i="1"/>
  <c r="K16" i="1"/>
  <c r="L16" i="1"/>
  <c r="M16" i="1"/>
  <c r="N16" i="1"/>
  <c r="O16" i="1"/>
  <c r="C18" i="1"/>
  <c r="D18" i="1"/>
  <c r="E18" i="1"/>
  <c r="F18" i="1"/>
  <c r="G18" i="1"/>
  <c r="H18" i="1"/>
  <c r="J18" i="1"/>
  <c r="K18" i="1"/>
  <c r="L18" i="1"/>
  <c r="M18" i="1"/>
  <c r="N18" i="1"/>
  <c r="O18" i="1"/>
  <c r="C19" i="1"/>
  <c r="D19" i="1"/>
  <c r="E19" i="1"/>
  <c r="F19" i="1"/>
  <c r="G19" i="1"/>
  <c r="H19" i="1"/>
  <c r="J19" i="1"/>
  <c r="K19" i="1"/>
  <c r="L19" i="1"/>
  <c r="M19" i="1"/>
  <c r="N19" i="1"/>
  <c r="O19" i="1"/>
  <c r="C20" i="1"/>
  <c r="D20" i="1"/>
  <c r="E20" i="1"/>
  <c r="F20" i="1"/>
  <c r="G20" i="1"/>
  <c r="H20" i="1"/>
  <c r="J20" i="1"/>
  <c r="K20" i="1"/>
  <c r="L20" i="1"/>
  <c r="M20" i="1"/>
  <c r="N20" i="1"/>
  <c r="O20" i="1"/>
  <c r="K3" i="1"/>
  <c r="S10" i="1"/>
  <c r="T10" i="1"/>
  <c r="Q10" i="1"/>
  <c r="R10" i="1"/>
  <c r="C35" i="5"/>
  <c r="H35" i="5"/>
  <c r="V42" i="5"/>
  <c r="U42" i="5"/>
  <c r="T42" i="5"/>
  <c r="P42" i="5"/>
  <c r="J42" i="5"/>
  <c r="I42" i="5"/>
  <c r="H42" i="5"/>
  <c r="K47" i="5"/>
  <c r="D42" i="5"/>
  <c r="V41" i="5"/>
  <c r="U41" i="5"/>
  <c r="T41" i="5"/>
  <c r="P41" i="5"/>
  <c r="J41" i="5"/>
  <c r="I41" i="5"/>
  <c r="H41" i="5"/>
  <c r="K49" i="5"/>
  <c r="D41" i="5"/>
  <c r="P39" i="5"/>
  <c r="N55" i="5"/>
  <c r="D39" i="5"/>
  <c r="N53" i="5"/>
  <c r="V12" i="5"/>
  <c r="U12" i="5"/>
  <c r="T12" i="5"/>
  <c r="P12" i="5"/>
  <c r="O17" i="5"/>
  <c r="J12" i="5"/>
  <c r="I12" i="5"/>
  <c r="H12" i="5"/>
  <c r="K20" i="5"/>
  <c r="D12" i="5"/>
  <c r="J18" i="5"/>
  <c r="V11" i="5"/>
  <c r="U11" i="5"/>
  <c r="T11" i="5"/>
  <c r="P11" i="5"/>
  <c r="O18" i="5"/>
  <c r="J11" i="5"/>
  <c r="I11" i="5"/>
  <c r="H11" i="5"/>
  <c r="K19" i="5"/>
  <c r="D11" i="5"/>
  <c r="H18" i="5"/>
  <c r="P9" i="5"/>
  <c r="N25" i="5"/>
  <c r="D9" i="5"/>
  <c r="O47" i="5"/>
  <c r="J48" i="5"/>
  <c r="O48" i="5"/>
  <c r="H49" i="5"/>
  <c r="T16" i="5"/>
  <c r="K17" i="5"/>
  <c r="N23" i="5"/>
  <c r="T46" i="5"/>
  <c r="O50" i="5"/>
  <c r="T20" i="5"/>
  <c r="O20" i="5"/>
  <c r="T49" i="5"/>
  <c r="T47" i="5"/>
  <c r="S18" i="5"/>
  <c r="S55" i="5"/>
  <c r="S53" i="5"/>
  <c r="K35" i="5"/>
  <c r="V21" i="5"/>
  <c r="S25" i="5"/>
  <c r="U21" i="5"/>
  <c r="S23" i="5"/>
  <c r="O46" i="5"/>
  <c r="O16" i="5"/>
  <c r="T17" i="5"/>
  <c r="T19" i="5"/>
  <c r="H20" i="5"/>
  <c r="T50" i="5"/>
  <c r="H46" i="5"/>
  <c r="H48" i="5"/>
  <c r="O49" i="5"/>
  <c r="H50" i="5"/>
  <c r="S48" i="5"/>
  <c r="H47" i="5"/>
  <c r="K50" i="5"/>
  <c r="O19" i="5"/>
  <c r="K46" i="5"/>
  <c r="H17" i="5"/>
  <c r="H19" i="5"/>
  <c r="H16" i="5"/>
  <c r="K16" i="5"/>
</calcChain>
</file>

<file path=xl/sharedStrings.xml><?xml version="1.0" encoding="utf-8"?>
<sst xmlns="http://schemas.openxmlformats.org/spreadsheetml/2006/main" count="1796" uniqueCount="526">
  <si>
    <t>Patrick</t>
  </si>
  <si>
    <t xml:space="preserve">
</t>
  </si>
  <si>
    <t>Nombre total d'équipes:</t>
  </si>
  <si>
    <t>Droits d'inscriptions:</t>
  </si>
  <si>
    <t>NÂ° Licence</t>
  </si>
  <si>
    <t>PrÃ©nom</t>
  </si>
  <si>
    <t>NumÃ©rotÃ© (TcLst_LB)</t>
  </si>
  <si>
    <t>CatÃ©gorie</t>
  </si>
  <si>
    <t>AS ST VINCENT-BRAGNY</t>
  </si>
  <si>
    <t>BERTILLOT</t>
  </si>
  <si>
    <t>Ludovic</t>
  </si>
  <si>
    <t>BERNIGAUD</t>
  </si>
  <si>
    <t>Christian</t>
  </si>
  <si>
    <t>PESSIN</t>
  </si>
  <si>
    <t>Jean-Marc</t>
  </si>
  <si>
    <t>DELABORDE</t>
  </si>
  <si>
    <t>Nicole</t>
  </si>
  <si>
    <t>Delphine</t>
  </si>
  <si>
    <t>Eric</t>
  </si>
  <si>
    <t>GUEUGNEAUD</t>
  </si>
  <si>
    <t>LIMONET</t>
  </si>
  <si>
    <t>Pascal</t>
  </si>
  <si>
    <t>FOUACHE</t>
  </si>
  <si>
    <t>THEVENOT</t>
  </si>
  <si>
    <t>Stephane</t>
  </si>
  <si>
    <t>FERRANDO</t>
  </si>
  <si>
    <t>Bruno</t>
  </si>
  <si>
    <t>RAVEL-CHAPUIS</t>
  </si>
  <si>
    <t>Regis</t>
  </si>
  <si>
    <t>Frederic</t>
  </si>
  <si>
    <t>CUCHE</t>
  </si>
  <si>
    <t>Jacques</t>
  </si>
  <si>
    <t>TISSIER</t>
  </si>
  <si>
    <t>Arnaud</t>
  </si>
  <si>
    <t>GUENARD</t>
  </si>
  <si>
    <t>MARTINAT</t>
  </si>
  <si>
    <t>Liliane</t>
  </si>
  <si>
    <t>Didier</t>
  </si>
  <si>
    <t>BIGALLET</t>
  </si>
  <si>
    <t>Jean philippe</t>
  </si>
  <si>
    <t>DUBAND</t>
  </si>
  <si>
    <t>Jerome</t>
  </si>
  <si>
    <t>JETTE</t>
  </si>
  <si>
    <t>Catherine</t>
  </si>
  <si>
    <t>DERANGERE</t>
  </si>
  <si>
    <t>DUCAROUGE</t>
  </si>
  <si>
    <t>Guy</t>
  </si>
  <si>
    <t>PRETET</t>
  </si>
  <si>
    <t>Michel</t>
  </si>
  <si>
    <t>NOUVEAU</t>
  </si>
  <si>
    <t>DUMAS</t>
  </si>
  <si>
    <t>Serge</t>
  </si>
  <si>
    <t>BADAUT</t>
  </si>
  <si>
    <t>Dominique</t>
  </si>
  <si>
    <t>CLOT</t>
  </si>
  <si>
    <t>Jean Bernard</t>
  </si>
  <si>
    <t>BRESSE PING - TENNIS DE TABLE</t>
  </si>
  <si>
    <t>HALBEISEN</t>
  </si>
  <si>
    <t>MORET</t>
  </si>
  <si>
    <t>Christophe</t>
  </si>
  <si>
    <t>Alain</t>
  </si>
  <si>
    <t>Laurent</t>
  </si>
  <si>
    <t>BECART</t>
  </si>
  <si>
    <t>Annie</t>
  </si>
  <si>
    <t>PRECIAT</t>
  </si>
  <si>
    <t>Jean Yves</t>
  </si>
  <si>
    <t>Patrice</t>
  </si>
  <si>
    <t>CHAGNY TENNIS DE TABLE</t>
  </si>
  <si>
    <t>ROBIN</t>
  </si>
  <si>
    <t>Peggy</t>
  </si>
  <si>
    <t>CLEMENCET</t>
  </si>
  <si>
    <t>CHALON TENNIS DE TABLE</t>
  </si>
  <si>
    <t>MICONNET</t>
  </si>
  <si>
    <t>FISCHER</t>
  </si>
  <si>
    <t>Claude</t>
  </si>
  <si>
    <t>CLUB PONGISTE MONTCELLIEN</t>
  </si>
  <si>
    <t>LLAMAS</t>
  </si>
  <si>
    <t>MORESTIN</t>
  </si>
  <si>
    <t>Christel</t>
  </si>
  <si>
    <t>BESSEVE</t>
  </si>
  <si>
    <t>Richard</t>
  </si>
  <si>
    <t>Emmanuel</t>
  </si>
  <si>
    <t>Cedric</t>
  </si>
  <si>
    <t>Bertrand</t>
  </si>
  <si>
    <t>DELAIR</t>
  </si>
  <si>
    <t>Philippe</t>
  </si>
  <si>
    <t>CASSAGNES</t>
  </si>
  <si>
    <t>Denys</t>
  </si>
  <si>
    <t>Cyril</t>
  </si>
  <si>
    <t>Daniele</t>
  </si>
  <si>
    <t>VERNICHON</t>
  </si>
  <si>
    <t>HERARD</t>
  </si>
  <si>
    <t>PAGOTTO</t>
  </si>
  <si>
    <t>BONNET</t>
  </si>
  <si>
    <t>HONDERLIK</t>
  </si>
  <si>
    <t>QUERE</t>
  </si>
  <si>
    <t>MEULEY</t>
  </si>
  <si>
    <t>Jean-Michel</t>
  </si>
  <si>
    <t>Jean-Pierre</t>
  </si>
  <si>
    <t>GAUDILLAT</t>
  </si>
  <si>
    <t>DELORT</t>
  </si>
  <si>
    <t>BOURLET</t>
  </si>
  <si>
    <t>PICART</t>
  </si>
  <si>
    <t>Jean-Paul</t>
  </si>
  <si>
    <t>BOCQUIN</t>
  </si>
  <si>
    <t>CHUPIN</t>
  </si>
  <si>
    <t>Gerard</t>
  </si>
  <si>
    <t>LOVATO</t>
  </si>
  <si>
    <t>BARBIER</t>
  </si>
  <si>
    <t>Sylvie</t>
  </si>
  <si>
    <t>RATIGNIER</t>
  </si>
  <si>
    <t>Lydie</t>
  </si>
  <si>
    <t>VILLE</t>
  </si>
  <si>
    <t>LABBE</t>
  </si>
  <si>
    <t>COCHET</t>
  </si>
  <si>
    <t>BOURLIER</t>
  </si>
  <si>
    <t>Christelle</t>
  </si>
  <si>
    <t>DEGABRIEL</t>
  </si>
  <si>
    <t>MENARD</t>
  </si>
  <si>
    <t>WAGNER</t>
  </si>
  <si>
    <t>LEPREVOST</t>
  </si>
  <si>
    <t>LI</t>
  </si>
  <si>
    <t>Yamin</t>
  </si>
  <si>
    <t>JUSSEAUX</t>
  </si>
  <si>
    <t>Armande</t>
  </si>
  <si>
    <t>HYVERNAT</t>
  </si>
  <si>
    <t>Odile</t>
  </si>
  <si>
    <t>PANNETIER</t>
  </si>
  <si>
    <t>RATAJCZAK</t>
  </si>
  <si>
    <t>HONORE</t>
  </si>
  <si>
    <t>ROBARD</t>
  </si>
  <si>
    <t>MOINE</t>
  </si>
  <si>
    <t>DEROUES</t>
  </si>
  <si>
    <t>Andre</t>
  </si>
  <si>
    <t>BARBET</t>
  </si>
  <si>
    <t>Robert</t>
  </si>
  <si>
    <t>80+</t>
  </si>
  <si>
    <t>AUCOURT</t>
  </si>
  <si>
    <t>COURDAVAULT</t>
  </si>
  <si>
    <t>MARION</t>
  </si>
  <si>
    <t>CIULEA</t>
  </si>
  <si>
    <t>Corneliu</t>
  </si>
  <si>
    <t>VABOIS</t>
  </si>
  <si>
    <t>Gerald</t>
  </si>
  <si>
    <t>SENNECEY LE GRAND TENNIS DE TABL</t>
  </si>
  <si>
    <t>GUILLAUMOU</t>
  </si>
  <si>
    <t>Sylvain</t>
  </si>
  <si>
    <t>ASSENAT</t>
  </si>
  <si>
    <t>Florence</t>
  </si>
  <si>
    <t>GRANGE</t>
  </si>
  <si>
    <t>DANTIGNY</t>
  </si>
  <si>
    <t>JEAN</t>
  </si>
  <si>
    <t>DECOUCHE</t>
  </si>
  <si>
    <t>POURMONET</t>
  </si>
  <si>
    <t>Yvon</t>
  </si>
  <si>
    <t>ARGUS</t>
  </si>
  <si>
    <t>GARDIN</t>
  </si>
  <si>
    <t>Giuseppe</t>
  </si>
  <si>
    <t>TT ASSOCIATION SOMME-LOIRE</t>
  </si>
  <si>
    <t>VALLADON</t>
  </si>
  <si>
    <t>Djohn</t>
  </si>
  <si>
    <t>AUDIC</t>
  </si>
  <si>
    <t>Claudine</t>
  </si>
  <si>
    <t>APARICIO</t>
  </si>
  <si>
    <t>MALATRAT</t>
  </si>
  <si>
    <t>Gilles</t>
  </si>
  <si>
    <t>CAMPISI</t>
  </si>
  <si>
    <t>CHAUDOUET</t>
  </si>
  <si>
    <t>ANSARD</t>
  </si>
  <si>
    <t>UP CREUSOT VARENNES</t>
  </si>
  <si>
    <t>HERVE</t>
  </si>
  <si>
    <t>Martial</t>
  </si>
  <si>
    <t>Rodolphe</t>
  </si>
  <si>
    <t>DENIAU</t>
  </si>
  <si>
    <t>Fabrice</t>
  </si>
  <si>
    <t>GARDET</t>
  </si>
  <si>
    <t>KMIEC</t>
  </si>
  <si>
    <t>PERRUCHET</t>
  </si>
  <si>
    <t>MILESI</t>
  </si>
  <si>
    <t>Christine</t>
  </si>
  <si>
    <t>GOUNOT</t>
  </si>
  <si>
    <t>Lionel</t>
  </si>
  <si>
    <t>Saverio</t>
  </si>
  <si>
    <t>WIART</t>
  </si>
  <si>
    <t>VANCRAENENBROECK</t>
  </si>
  <si>
    <t>LEBOEUF</t>
  </si>
  <si>
    <t>Franck</t>
  </si>
  <si>
    <t>Pierre Jacques</t>
  </si>
  <si>
    <t>DESSERTENNE</t>
  </si>
  <si>
    <t>PEDUZZI</t>
  </si>
  <si>
    <t>RAUT</t>
  </si>
  <si>
    <t>Veronique</t>
  </si>
  <si>
    <t>LENOBLE</t>
  </si>
  <si>
    <t>CASADAMONT</t>
  </si>
  <si>
    <t>BLUZAT</t>
  </si>
  <si>
    <t>Jean Claude</t>
  </si>
  <si>
    <t>DEBAY</t>
  </si>
  <si>
    <t>TEA</t>
  </si>
  <si>
    <t>Phiew</t>
  </si>
  <si>
    <t>LAGNEAU</t>
  </si>
  <si>
    <t>MATHIEU</t>
  </si>
  <si>
    <t>MEUNIER</t>
  </si>
  <si>
    <t>MORFU</t>
  </si>
  <si>
    <t>PENET</t>
  </si>
  <si>
    <t>PERRET</t>
  </si>
  <si>
    <t>BOLOT</t>
  </si>
  <si>
    <t>Club</t>
  </si>
  <si>
    <t>Loic</t>
  </si>
  <si>
    <t>SCHALL</t>
  </si>
  <si>
    <t>SEGUIN</t>
  </si>
  <si>
    <t>Joueur 1</t>
  </si>
  <si>
    <t>Joueur 2</t>
  </si>
  <si>
    <t>Total Pts</t>
  </si>
  <si>
    <t>Doss.</t>
  </si>
  <si>
    <t>Equipe</t>
  </si>
  <si>
    <t xml:space="preserve">N° Licence   </t>
  </si>
  <si>
    <t>NOM</t>
  </si>
  <si>
    <t>Prénom</t>
  </si>
  <si>
    <t>Cat</t>
  </si>
  <si>
    <t>Pts</t>
  </si>
  <si>
    <t>N° Licence</t>
  </si>
  <si>
    <t>GRAND PRIX JEUNES</t>
  </si>
  <si>
    <t>Nom</t>
  </si>
  <si>
    <t>Points classements</t>
  </si>
  <si>
    <t>Sexe</t>
  </si>
  <si>
    <t>Nom club</t>
  </si>
  <si>
    <t>M</t>
  </si>
  <si>
    <t>MACON TT</t>
  </si>
  <si>
    <t>Thomas</t>
  </si>
  <si>
    <t>F</t>
  </si>
  <si>
    <t>ANDRE</t>
  </si>
  <si>
    <t>Daniel</t>
  </si>
  <si>
    <t>Pierre</t>
  </si>
  <si>
    <t>FC GUEUGNON</t>
  </si>
  <si>
    <t>Vincent</t>
  </si>
  <si>
    <t>MONTCHANIN TT</t>
  </si>
  <si>
    <t>SAINT REMY T.T.</t>
  </si>
  <si>
    <t>RIBEIRO</t>
  </si>
  <si>
    <t>J.S. OUROUX TT</t>
  </si>
  <si>
    <t>VAILLANTE AUTUN-TT</t>
  </si>
  <si>
    <t>BARNAY</t>
  </si>
  <si>
    <t>DE HAAN</t>
  </si>
  <si>
    <t>Nathalie</t>
  </si>
  <si>
    <t>E.P.L.R. CHARNAY</t>
  </si>
  <si>
    <t>GRAS</t>
  </si>
  <si>
    <t>BROMBIN</t>
  </si>
  <si>
    <t>FRANCOIS</t>
  </si>
  <si>
    <t>BOFFET</t>
  </si>
  <si>
    <t>KUNTZMANN</t>
  </si>
  <si>
    <t>COMITE DEPARTEMENTAL  DE TENNIS DE TABLE DE SAONE ET LOIRE</t>
  </si>
  <si>
    <t>Lieu :</t>
  </si>
  <si>
    <t>Date :</t>
  </si>
  <si>
    <t>Tour :</t>
  </si>
  <si>
    <t>Division :</t>
  </si>
  <si>
    <t xml:space="preserve">Tableau 1 / 2 / 3 </t>
  </si>
  <si>
    <t>Table :</t>
  </si>
  <si>
    <t>Numéro</t>
  </si>
  <si>
    <r>
      <t xml:space="preserve">CLUB           </t>
    </r>
    <r>
      <rPr>
        <sz val="10"/>
        <rFont val="Arial"/>
        <family val="2"/>
      </rPr>
      <t xml:space="preserve">  INTITULE</t>
    </r>
  </si>
  <si>
    <r>
      <t xml:space="preserve">CLUB            </t>
    </r>
    <r>
      <rPr>
        <sz val="10"/>
        <rFont val="Arial"/>
        <family val="2"/>
      </rPr>
      <t xml:space="preserve"> INTITULE</t>
    </r>
  </si>
  <si>
    <t>NOM  Prénom</t>
  </si>
  <si>
    <t>Class</t>
  </si>
  <si>
    <t>A</t>
  </si>
  <si>
    <t>X</t>
  </si>
  <si>
    <t>B</t>
  </si>
  <si>
    <t>Y</t>
  </si>
  <si>
    <t>SCORES</t>
  </si>
  <si>
    <t>ORDRE DES RENCONTRES</t>
  </si>
  <si>
    <t>POINTS</t>
  </si>
  <si>
    <r>
      <t xml:space="preserve">Mettre un </t>
    </r>
    <r>
      <rPr>
        <b/>
        <sz val="18"/>
        <rFont val="Arial"/>
        <family val="2"/>
      </rPr>
      <t xml:space="preserve"> - </t>
    </r>
    <r>
      <rPr>
        <sz val="12"/>
        <rFont val="Arial"/>
        <family val="2"/>
      </rPr>
      <t xml:space="preserve"> pour les sets gagnés par </t>
    </r>
    <r>
      <rPr>
        <b/>
        <sz val="12"/>
        <rFont val="Arial"/>
        <family val="2"/>
      </rPr>
      <t>X</t>
    </r>
    <r>
      <rPr>
        <sz val="12"/>
        <rFont val="Arial"/>
        <family val="2"/>
      </rPr>
      <t xml:space="preserve"> ou </t>
    </r>
    <r>
      <rPr>
        <b/>
        <sz val="12"/>
        <rFont val="Arial"/>
        <family val="2"/>
      </rPr>
      <t>Y</t>
    </r>
    <r>
      <rPr>
        <sz val="12"/>
        <rFont val="Arial"/>
        <family val="2"/>
      </rPr>
      <t xml:space="preserve"> (ex: </t>
    </r>
    <r>
      <rPr>
        <b/>
        <sz val="18"/>
        <rFont val="Arial"/>
        <family val="2"/>
      </rPr>
      <t xml:space="preserve">- </t>
    </r>
    <r>
      <rPr>
        <b/>
        <sz val="12"/>
        <rFont val="Arial"/>
        <family val="2"/>
      </rPr>
      <t>09</t>
    </r>
    <r>
      <rPr>
        <sz val="12"/>
        <rFont val="Arial"/>
        <family val="2"/>
      </rPr>
      <t>)</t>
    </r>
  </si>
  <si>
    <t>Contre</t>
  </si>
  <si>
    <t>AB</t>
  </si>
  <si>
    <t>XY</t>
  </si>
  <si>
    <t>Dbl</t>
  </si>
  <si>
    <t>TOTAL DES POINTS DE CHAQUE EQUIPE</t>
  </si>
  <si>
    <t>Capitaine équipe A</t>
  </si>
  <si>
    <t>Capitaine équipe X</t>
  </si>
  <si>
    <t>CLUB</t>
  </si>
  <si>
    <t>Nom :</t>
  </si>
  <si>
    <t>Signature</t>
  </si>
  <si>
    <t>Cat. Sportive</t>
  </si>
  <si>
    <t>T.T. HAUT MACONNAIS</t>
  </si>
  <si>
    <t>Raphael</t>
  </si>
  <si>
    <t>BOURGEOIS</t>
  </si>
  <si>
    <t>CLEMENT</t>
  </si>
  <si>
    <t>DUBOIS</t>
  </si>
  <si>
    <t>Maxime</t>
  </si>
  <si>
    <t>NONCIAUX</t>
  </si>
  <si>
    <t>DUPONT</t>
  </si>
  <si>
    <t>OCCHILUPO</t>
  </si>
  <si>
    <t>BUTZIG</t>
  </si>
  <si>
    <t>PEREYROL</t>
  </si>
  <si>
    <t>Damien</t>
  </si>
  <si>
    <t>ALESSANDRINI</t>
  </si>
  <si>
    <t>ATT DU BREUIL</t>
  </si>
  <si>
    <t>Yann</t>
  </si>
  <si>
    <t>LORIOT</t>
  </si>
  <si>
    <t>Julien</t>
  </si>
  <si>
    <t>PERRIN</t>
  </si>
  <si>
    <t>Remy</t>
  </si>
  <si>
    <t>RICHARD</t>
  </si>
  <si>
    <t>RUIZ</t>
  </si>
  <si>
    <t>Martin</t>
  </si>
  <si>
    <t>GIRON</t>
  </si>
  <si>
    <t>THOMAS</t>
  </si>
  <si>
    <t>TT NOLAY PASSION</t>
  </si>
  <si>
    <t>FOUCART</t>
  </si>
  <si>
    <t xml:space="preserve"> le bulletin d'inscription avec les N° de Licence et les Noms  Prénoms des joueurs à :</t>
  </si>
  <si>
    <t>Denis VERNICHON</t>
  </si>
  <si>
    <r>
      <t xml:space="preserve">                    Adresse  e_mail :  </t>
    </r>
    <r>
      <rPr>
        <b/>
        <sz val="12"/>
        <color indexed="12"/>
        <rFont val="Arial"/>
        <family val="2"/>
      </rPr>
      <t xml:space="preserve"> denis.vernichon@orange.fr</t>
    </r>
  </si>
  <si>
    <t>Les entraineurs et responsables de clubs veilleront à la tenue réglementaire des joueurs :</t>
  </si>
  <si>
    <r>
      <t xml:space="preserve">OBLIGATOIRE : </t>
    </r>
    <r>
      <rPr>
        <b/>
        <sz val="12"/>
        <rFont val="Arial"/>
        <family val="2"/>
      </rPr>
      <t>Short (</t>
    </r>
    <r>
      <rPr>
        <sz val="12"/>
        <rFont val="Arial"/>
        <family val="2"/>
      </rPr>
      <t>ou</t>
    </r>
    <r>
      <rPr>
        <b/>
        <sz val="12"/>
        <rFont val="Arial"/>
        <family val="2"/>
      </rPr>
      <t xml:space="preserve"> jupette </t>
    </r>
    <r>
      <rPr>
        <sz val="12"/>
        <rFont val="Arial"/>
        <family val="2"/>
      </rPr>
      <t>pour les filles</t>
    </r>
    <r>
      <rPr>
        <b/>
        <sz val="12"/>
        <rFont val="Arial"/>
        <family val="2"/>
      </rPr>
      <t>)</t>
    </r>
    <r>
      <rPr>
        <b/>
        <sz val="12"/>
        <rFont val="Arial"/>
        <family val="2"/>
      </rPr>
      <t>,maillot, chaussures de sport</t>
    </r>
  </si>
  <si>
    <t xml:space="preserve">  </t>
  </si>
  <si>
    <t>TABLEAU 1</t>
  </si>
  <si>
    <t xml:space="preserve">(Benjamins, minimes, cadets et juniors) </t>
  </si>
  <si>
    <t>TABLEAU 2</t>
  </si>
  <si>
    <t>(Benjamins, minimes, cadets et juniors)</t>
  </si>
  <si>
    <t>Juges Arbitres : Denis VERNICHON, André SEGUIN</t>
  </si>
  <si>
    <t>RESULTATS ET PHOTOS sur le site du CD71 :</t>
  </si>
  <si>
    <t>http://www.cd71tt.com</t>
  </si>
  <si>
    <t>BUFFET - BUVETTE sur PLACE</t>
  </si>
  <si>
    <r>
      <t xml:space="preserve">                                          Tél   :   </t>
    </r>
    <r>
      <rPr>
        <b/>
        <sz val="12"/>
        <color indexed="12"/>
        <rFont val="Arial"/>
        <family val="2"/>
      </rPr>
      <t>06 48 09 70 39</t>
    </r>
  </si>
  <si>
    <t>LEME</t>
  </si>
  <si>
    <t>REBILLARD</t>
  </si>
  <si>
    <t xml:space="preserve"> Equipes par ordre de classement</t>
  </si>
  <si>
    <t>Dimanche 12 novembre 2023</t>
  </si>
  <si>
    <t>SAISON   2023-2024</t>
  </si>
  <si>
    <t>1er Tour</t>
  </si>
  <si>
    <r>
      <t xml:space="preserve"> IMPORTANT</t>
    </r>
    <r>
      <rPr>
        <b/>
        <sz val="14"/>
        <rFont val="Arial"/>
        <family val="2"/>
      </rPr>
      <t xml:space="preserve"> :</t>
    </r>
    <r>
      <rPr>
        <b/>
        <sz val="12"/>
        <rFont val="Arial"/>
        <family val="2"/>
      </rPr>
      <t xml:space="preserve">       Renvoyer par mail</t>
    </r>
    <r>
      <rPr>
        <b/>
        <sz val="10"/>
        <rFont val="Arial"/>
        <family val="2"/>
      </rPr>
      <t xml:space="preserve">     (avant le jeudi 09 novembre au soir)</t>
    </r>
  </si>
  <si>
    <t>Equipes avec le plus de points</t>
  </si>
  <si>
    <t>Equipes avec le moins de points</t>
  </si>
  <si>
    <r>
      <t>Début compétition</t>
    </r>
    <r>
      <rPr>
        <b/>
        <sz val="14"/>
        <color indexed="10"/>
        <rFont val="Arial"/>
        <family val="2"/>
      </rPr>
      <t xml:space="preserve"> 09H30</t>
    </r>
  </si>
  <si>
    <t>organisé par  MONTCHANIN TT</t>
  </si>
  <si>
    <t>A MONTCHANIN</t>
  </si>
  <si>
    <t>MONTCHANIN</t>
  </si>
  <si>
    <t>Tableau 1 / 2 / 3 / 4</t>
  </si>
  <si>
    <t>TABLEAU 3 et eventuellement 4</t>
  </si>
  <si>
    <t>Mail Pierre de Coubertin</t>
  </si>
  <si>
    <t>Gymnase municipal</t>
  </si>
  <si>
    <t>Antoine</t>
  </si>
  <si>
    <t>Sebastien</t>
  </si>
  <si>
    <t>Nicolas</t>
  </si>
  <si>
    <t>David</t>
  </si>
  <si>
    <t>Johan</t>
  </si>
  <si>
    <t>Jimmy</t>
  </si>
  <si>
    <t>GODARD</t>
  </si>
  <si>
    <t>Guillaume</t>
  </si>
  <si>
    <t>KLEIN</t>
  </si>
  <si>
    <t>Francois</t>
  </si>
  <si>
    <t>Denis</t>
  </si>
  <si>
    <t>Olivier</t>
  </si>
  <si>
    <t>PETIT</t>
  </si>
  <si>
    <t>ROBART</t>
  </si>
  <si>
    <t>ANSOTTE</t>
  </si>
  <si>
    <t>BALDAN</t>
  </si>
  <si>
    <t>Cecile</t>
  </si>
  <si>
    <t>BRULE</t>
  </si>
  <si>
    <t>Thierry</t>
  </si>
  <si>
    <t>COLLAS</t>
  </si>
  <si>
    <t>COLLET</t>
  </si>
  <si>
    <t>DEVAUX</t>
  </si>
  <si>
    <t>DOUHERET</t>
  </si>
  <si>
    <t>FAUTRELLE</t>
  </si>
  <si>
    <t>FOUILLOUX</t>
  </si>
  <si>
    <t>GAYER</t>
  </si>
  <si>
    <t>GENIN</t>
  </si>
  <si>
    <t>Florent</t>
  </si>
  <si>
    <t>TABLEAU A: + de 40 ans au 1er janvier de la saison en cours</t>
  </si>
  <si>
    <t>TABLEAU B: + de 50 ans au 1er janvier de la saison en cours</t>
  </si>
  <si>
    <t>TABLEAU C: + de 60 ans au 1er janvier de la saison en cours</t>
  </si>
  <si>
    <t>NOM DU CLUB:</t>
  </si>
  <si>
    <t>COUPE NATIONALE VETERANS 2025/2026</t>
  </si>
  <si>
    <t>CLAVAUD</t>
  </si>
  <si>
    <t>Coralie</t>
  </si>
  <si>
    <t>V40</t>
  </si>
  <si>
    <t>40+</t>
  </si>
  <si>
    <t>V45</t>
  </si>
  <si>
    <t>45+</t>
  </si>
  <si>
    <t>BIBBA</t>
  </si>
  <si>
    <t>Carole</t>
  </si>
  <si>
    <t>V50</t>
  </si>
  <si>
    <t>50+</t>
  </si>
  <si>
    <t>V55</t>
  </si>
  <si>
    <t>55+</t>
  </si>
  <si>
    <t>V65</t>
  </si>
  <si>
    <t>65+</t>
  </si>
  <si>
    <t>Martine</t>
  </si>
  <si>
    <t>FLECHON</t>
  </si>
  <si>
    <t>Maire-Hélène</t>
  </si>
  <si>
    <t>V75</t>
  </si>
  <si>
    <t>75+</t>
  </si>
  <si>
    <t>PEREL</t>
  </si>
  <si>
    <t>Jérôme</t>
  </si>
  <si>
    <t>SIMOES</t>
  </si>
  <si>
    <t>VAUTRIN</t>
  </si>
  <si>
    <t>VERNISSE</t>
  </si>
  <si>
    <t>Benoit</t>
  </si>
  <si>
    <t>LEFEVRE</t>
  </si>
  <si>
    <t>Clément</t>
  </si>
  <si>
    <t>PAYET</t>
  </si>
  <si>
    <t>Stéphane</t>
  </si>
  <si>
    <t>Frédéric</t>
  </si>
  <si>
    <t>LAMBELET</t>
  </si>
  <si>
    <t>Renaud</t>
  </si>
  <si>
    <t>MILLOT</t>
  </si>
  <si>
    <t>Sébastien</t>
  </si>
  <si>
    <t>FOURIE</t>
  </si>
  <si>
    <t>PIROUELLE</t>
  </si>
  <si>
    <t>V60</t>
  </si>
  <si>
    <t>60+</t>
  </si>
  <si>
    <t>CODJO</t>
  </si>
  <si>
    <t>Michael</t>
  </si>
  <si>
    <t>Jean-Patrick</t>
  </si>
  <si>
    <t>BAUDIN</t>
  </si>
  <si>
    <t>GOLLEAU</t>
  </si>
  <si>
    <t>François</t>
  </si>
  <si>
    <t>RODRIGUEZ</t>
  </si>
  <si>
    <t>Bernard</t>
  </si>
  <si>
    <t>V70</t>
  </si>
  <si>
    <t>70+</t>
  </si>
  <si>
    <t>FERNANDES</t>
  </si>
  <si>
    <t>Céline</t>
  </si>
  <si>
    <t>RIOTTE</t>
  </si>
  <si>
    <t>BARBARIN</t>
  </si>
  <si>
    <t>CHABANON</t>
  </si>
  <si>
    <t>SOUVIGNY</t>
  </si>
  <si>
    <t>CORRE</t>
  </si>
  <si>
    <t>Clement</t>
  </si>
  <si>
    <t>DROY</t>
  </si>
  <si>
    <t>Marc</t>
  </si>
  <si>
    <t>CAZIER</t>
  </si>
  <si>
    <t>Mathias</t>
  </si>
  <si>
    <t>ASL CHATENOY LE ROYAL TT</t>
  </si>
  <si>
    <t>AUCLAIR</t>
  </si>
  <si>
    <t>Isabelle</t>
  </si>
  <si>
    <t>FOULON</t>
  </si>
  <si>
    <t>BREGAND</t>
  </si>
  <si>
    <t>JACQUES</t>
  </si>
  <si>
    <t>ESCALIE</t>
  </si>
  <si>
    <t>PAUCHARD</t>
  </si>
  <si>
    <t>GUERIN</t>
  </si>
  <si>
    <t>GARNAUD</t>
  </si>
  <si>
    <t>DUVAL</t>
  </si>
  <si>
    <t>Marie-Helene</t>
  </si>
  <si>
    <t>ROULLET</t>
  </si>
  <si>
    <t>COMETTI</t>
  </si>
  <si>
    <t>Marcellin</t>
  </si>
  <si>
    <t>V85</t>
  </si>
  <si>
    <t>85+</t>
  </si>
  <si>
    <t>COUVET</t>
  </si>
  <si>
    <t>HUGON</t>
  </si>
  <si>
    <t>Johann</t>
  </si>
  <si>
    <t>VILLAUME</t>
  </si>
  <si>
    <t>COLARD</t>
  </si>
  <si>
    <t>MONGENET</t>
  </si>
  <si>
    <t>BOURGOUIN</t>
  </si>
  <si>
    <t>Hervé</t>
  </si>
  <si>
    <t>COULON</t>
  </si>
  <si>
    <t>Virginie</t>
  </si>
  <si>
    <t>MARECHAL</t>
  </si>
  <si>
    <t>Gregory</t>
  </si>
  <si>
    <t>BRANQUART</t>
  </si>
  <si>
    <t>BONIN</t>
  </si>
  <si>
    <t>COULOMB</t>
  </si>
  <si>
    <t>HUGUENIN</t>
  </si>
  <si>
    <t>Katia</t>
  </si>
  <si>
    <t>GONTIER</t>
  </si>
  <si>
    <t>RAMETTE</t>
  </si>
  <si>
    <t>BEUNAS</t>
  </si>
  <si>
    <t>JOUANNE</t>
  </si>
  <si>
    <t>NAGEL</t>
  </si>
  <si>
    <t>V80</t>
  </si>
  <si>
    <t>Jean Baptiste</t>
  </si>
  <si>
    <t>MONNIER</t>
  </si>
  <si>
    <t>Beatrice</t>
  </si>
  <si>
    <t>OEUVRARD</t>
  </si>
  <si>
    <t>VOUILLON</t>
  </si>
  <si>
    <t>JANIN</t>
  </si>
  <si>
    <t>Yves</t>
  </si>
  <si>
    <t>MAGGIA</t>
  </si>
  <si>
    <t>GALMARD</t>
  </si>
  <si>
    <t>ROBERJOT</t>
  </si>
  <si>
    <t>Carine</t>
  </si>
  <si>
    <t>DHOTEL</t>
  </si>
  <si>
    <t>Theophile</t>
  </si>
  <si>
    <t>Numerote</t>
  </si>
  <si>
    <t>GUCCIONE</t>
  </si>
  <si>
    <t>Rémi</t>
  </si>
  <si>
    <t>JUILLOT</t>
  </si>
  <si>
    <t>MOLENDA</t>
  </si>
  <si>
    <t>Alexandre</t>
  </si>
  <si>
    <t>VEYRENC</t>
  </si>
  <si>
    <t>Jeremie</t>
  </si>
  <si>
    <t>BENMOKRANE</t>
  </si>
  <si>
    <t>Abdelkader</t>
  </si>
  <si>
    <t>BOUDOT</t>
  </si>
  <si>
    <t>CAYEUX</t>
  </si>
  <si>
    <t>GARRIDO</t>
  </si>
  <si>
    <t>Jean Philippe</t>
  </si>
  <si>
    <t>MARGUIN</t>
  </si>
  <si>
    <t>FAURE</t>
  </si>
  <si>
    <t>PIRON</t>
  </si>
  <si>
    <t>Gilbert</t>
  </si>
  <si>
    <t>FLORUT</t>
  </si>
  <si>
    <t>Nicolaé</t>
  </si>
  <si>
    <t>MONTANARI</t>
  </si>
  <si>
    <t>TARISSAN</t>
  </si>
  <si>
    <t>KALMAR</t>
  </si>
  <si>
    <t>MONNOT</t>
  </si>
  <si>
    <t>Myriam</t>
  </si>
  <si>
    <t>PUCHAUX</t>
  </si>
  <si>
    <t>Karin</t>
  </si>
  <si>
    <t>GUILLEMIN</t>
  </si>
  <si>
    <t>Yoann</t>
  </si>
  <si>
    <t>BILLET</t>
  </si>
  <si>
    <t>BESSON</t>
  </si>
  <si>
    <t>Jean Luc</t>
  </si>
  <si>
    <t>FEBREY</t>
  </si>
  <si>
    <t>PERREAUT</t>
  </si>
  <si>
    <t>Stephanie</t>
  </si>
  <si>
    <t>GENELARD-PARAY TENNIS DE TABLE</t>
  </si>
  <si>
    <t>CARTIER</t>
  </si>
  <si>
    <t>Jean-Luc</t>
  </si>
  <si>
    <t>JACQUET</t>
  </si>
  <si>
    <t>Fabien</t>
  </si>
  <si>
    <t>MONIN</t>
  </si>
  <si>
    <t>PERROT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</si>
</sst>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"/>
    <numFmt numFmtId="165" formatCode="00"/>
    <numFmt numFmtId="166" formatCode="#,##0.00\ &quot;€&quot;"/>
  </numFmts>
  <fonts count="29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color indexed="10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6"/>
      <name val="Benguiat Frisky ATT"/>
    </font>
    <font>
      <sz val="12"/>
      <name val="Benguiat Frisky ATT"/>
    </font>
    <font>
      <b/>
      <sz val="18"/>
      <name val="Arial"/>
      <family val="2"/>
    </font>
    <font>
      <b/>
      <sz val="8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22"/>
      <color indexed="12"/>
      <name val="Arial"/>
      <family val="2"/>
    </font>
    <font>
      <b/>
      <sz val="22"/>
      <name val="Arial"/>
      <family val="2"/>
    </font>
    <font>
      <b/>
      <sz val="18"/>
      <color indexed="10"/>
      <name val="Arial"/>
      <family val="2"/>
    </font>
    <font>
      <b/>
      <u/>
      <sz val="14"/>
      <name val="Arial"/>
      <family val="2"/>
    </font>
    <font>
      <sz val="10"/>
      <color indexed="12"/>
      <name val="Arial"/>
      <family val="2"/>
    </font>
    <font>
      <b/>
      <sz val="12"/>
      <color indexed="10"/>
      <name val="Arial"/>
      <family val="2"/>
    </font>
    <font>
      <sz val="22"/>
      <name val="Arial"/>
      <family val="2"/>
    </font>
    <font>
      <b/>
      <u/>
      <sz val="10"/>
      <color indexed="12"/>
      <name val="Arial"/>
      <family val="2"/>
    </font>
    <font>
      <sz val="8"/>
      <name val="Arial"/>
    </font>
    <font>
      <sz val="10"/>
      <color indexed="9"/>
      <name val="Arial"/>
      <family val="2"/>
    </font>
    <font>
      <sz val="10"/>
      <name val="Arial"/>
      <family val="2"/>
      <charset val="1"/>
    </font>
    <font>
      <b/>
      <u/>
      <sz val="20"/>
      <name val="Arial"/>
      <family val="2"/>
    </font>
    <font>
      <sz val="14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6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9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/>
    <xf numFmtId="0" fontId="7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Continuous"/>
    </xf>
    <xf numFmtId="0" fontId="8" fillId="0" borderId="2" xfId="0" applyFont="1" applyBorder="1" applyAlignment="1">
      <alignment horizontal="centerContinuous"/>
    </xf>
    <xf numFmtId="0" fontId="8" fillId="0" borderId="7" xfId="0" applyFont="1" applyBorder="1" applyAlignment="1">
      <alignment horizontal="centerContinuous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6" xfId="0" applyFont="1" applyBorder="1" applyAlignment="1">
      <alignment horizontal="centerContinuous" vertical="top"/>
    </xf>
    <xf numFmtId="0" fontId="1" fillId="0" borderId="17" xfId="0" applyFont="1" applyBorder="1" applyAlignment="1">
      <alignment horizontal="centerContinuous" vertical="top"/>
    </xf>
    <xf numFmtId="0" fontId="0" fillId="0" borderId="17" xfId="0" applyBorder="1" applyAlignment="1">
      <alignment horizontal="centerContinuous" vertical="top"/>
    </xf>
    <xf numFmtId="0" fontId="0" fillId="0" borderId="18" xfId="0" applyBorder="1" applyAlignment="1">
      <alignment horizontal="centerContinuous" vertical="top"/>
    </xf>
    <xf numFmtId="0" fontId="0" fillId="0" borderId="19" xfId="0" applyBorder="1"/>
    <xf numFmtId="0" fontId="0" fillId="0" borderId="20" xfId="0" applyBorder="1"/>
    <xf numFmtId="0" fontId="13" fillId="0" borderId="21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165" fontId="3" fillId="0" borderId="23" xfId="0" applyNumberFormat="1" applyFont="1" applyBorder="1" applyAlignment="1">
      <alignment horizontal="center" vertical="center"/>
    </xf>
    <xf numFmtId="165" fontId="3" fillId="0" borderId="8" xfId="0" applyNumberFormat="1" applyFont="1" applyBorder="1" applyAlignment="1">
      <alignment horizontal="center" vertical="center"/>
    </xf>
    <xf numFmtId="165" fontId="3" fillId="0" borderId="24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165" fontId="3" fillId="0" borderId="29" xfId="0" applyNumberFormat="1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/>
    </xf>
    <xf numFmtId="165" fontId="3" fillId="0" borderId="30" xfId="0" applyNumberFormat="1" applyFont="1" applyBorder="1" applyAlignment="1">
      <alignment horizontal="center" vertical="center"/>
    </xf>
    <xf numFmtId="0" fontId="3" fillId="0" borderId="31" xfId="0" applyFont="1" applyBorder="1" applyAlignment="1">
      <alignment vertical="center"/>
    </xf>
    <xf numFmtId="0" fontId="3" fillId="0" borderId="3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3" fillId="0" borderId="31" xfId="0" applyFont="1" applyBorder="1" applyAlignment="1">
      <alignment vertical="center"/>
    </xf>
    <xf numFmtId="0" fontId="13" fillId="0" borderId="31" xfId="0" applyFont="1" applyBorder="1" applyAlignment="1">
      <alignment horizontal="left" vertical="center"/>
    </xf>
    <xf numFmtId="165" fontId="3" fillId="0" borderId="21" xfId="0" applyNumberFormat="1" applyFont="1" applyBorder="1" applyAlignment="1">
      <alignment horizontal="center" vertical="center"/>
    </xf>
    <xf numFmtId="165" fontId="3" fillId="0" borderId="15" xfId="0" applyNumberFormat="1" applyFont="1" applyBorder="1" applyAlignment="1">
      <alignment horizontal="center" vertical="center"/>
    </xf>
    <xf numFmtId="165" fontId="3" fillId="0" borderId="22" xfId="0" applyNumberFormat="1" applyFont="1" applyBorder="1" applyAlignment="1">
      <alignment horizontal="center" vertical="center"/>
    </xf>
    <xf numFmtId="0" fontId="0" fillId="0" borderId="32" xfId="0" applyBorder="1"/>
    <xf numFmtId="0" fontId="0" fillId="0" borderId="33" xfId="0" applyBorder="1"/>
    <xf numFmtId="0" fontId="8" fillId="0" borderId="33" xfId="0" applyFont="1" applyBorder="1"/>
    <xf numFmtId="0" fontId="8" fillId="0" borderId="34" xfId="0" applyFont="1" applyBorder="1"/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37" xfId="0" applyBorder="1"/>
    <xf numFmtId="0" fontId="15" fillId="0" borderId="0" xfId="0" applyFont="1"/>
    <xf numFmtId="0" fontId="15" fillId="0" borderId="38" xfId="0" applyFont="1" applyBorder="1"/>
    <xf numFmtId="0" fontId="0" fillId="0" borderId="38" xfId="0" applyBorder="1"/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Continuous"/>
    </xf>
    <xf numFmtId="0" fontId="8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0" fontId="2" fillId="0" borderId="0" xfId="0" applyFont="1"/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" fillId="0" borderId="44" xfId="0" applyFont="1" applyBorder="1" applyAlignment="1" applyProtection="1">
      <alignment horizontal="center" vertical="center"/>
      <protection locked="0"/>
    </xf>
    <xf numFmtId="0" fontId="2" fillId="0" borderId="45" xfId="0" applyFont="1" applyBorder="1" applyAlignment="1" applyProtection="1">
      <alignment horizontal="center" vertical="center"/>
      <protection locked="0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8" fillId="0" borderId="0" xfId="0" applyFont="1" applyAlignment="1">
      <alignment horizontal="right" vertical="center"/>
    </xf>
    <xf numFmtId="166" fontId="2" fillId="0" borderId="9" xfId="0" applyNumberFormat="1" applyFont="1" applyBorder="1" applyAlignment="1">
      <alignment horizontal="center" vertical="center"/>
    </xf>
    <xf numFmtId="0" fontId="1" fillId="0" borderId="11" xfId="0" applyFont="1" applyBorder="1"/>
    <xf numFmtId="0" fontId="1" fillId="3" borderId="11" xfId="0" applyFont="1" applyFill="1" applyBorder="1"/>
    <xf numFmtId="0" fontId="2" fillId="0" borderId="50" xfId="0" applyFont="1" applyBorder="1" applyAlignment="1">
      <alignment horizontal="center" vertical="center"/>
    </xf>
    <xf numFmtId="0" fontId="1" fillId="3" borderId="11" xfId="0" applyFont="1" applyFill="1" applyBorder="1" applyAlignment="1">
      <alignment vertical="center"/>
    </xf>
    <xf numFmtId="0" fontId="1" fillId="3" borderId="51" xfId="0" applyFont="1" applyFill="1" applyBorder="1" applyAlignment="1">
      <alignment vertical="center"/>
    </xf>
    <xf numFmtId="0" fontId="2" fillId="0" borderId="52" xfId="0" applyFont="1" applyBorder="1" applyAlignment="1">
      <alignment horizontal="center" vertical="center"/>
    </xf>
    <xf numFmtId="0" fontId="0" fillId="4" borderId="11" xfId="0" applyFill="1" applyBorder="1"/>
    <xf numFmtId="0" fontId="0" fillId="4" borderId="11" xfId="0" applyFill="1" applyBorder="1" applyAlignment="1">
      <alignment horizontal="center"/>
    </xf>
    <xf numFmtId="0" fontId="0" fillId="5" borderId="11" xfId="0" applyFill="1" applyBorder="1"/>
    <xf numFmtId="0" fontId="0" fillId="5" borderId="11" xfId="0" applyFill="1" applyBorder="1" applyAlignment="1">
      <alignment horizontal="center"/>
    </xf>
    <xf numFmtId="0" fontId="0" fillId="6" borderId="11" xfId="0" applyFill="1" applyBorder="1"/>
    <xf numFmtId="0" fontId="0" fillId="6" borderId="11" xfId="0" applyFill="1" applyBorder="1" applyAlignment="1">
      <alignment horizontal="center"/>
    </xf>
    <xf numFmtId="0" fontId="0" fillId="7" borderId="11" xfId="0" applyFill="1" applyBorder="1"/>
    <xf numFmtId="0" fontId="0" fillId="7" borderId="11" xfId="0" applyFill="1" applyBorder="1" applyAlignment="1">
      <alignment horizontal="center"/>
    </xf>
    <xf numFmtId="0" fontId="0" fillId="8" borderId="11" xfId="0" applyFill="1" applyBorder="1"/>
    <xf numFmtId="0" fontId="0" fillId="8" borderId="11" xfId="0" applyFill="1" applyBorder="1" applyAlignment="1">
      <alignment horizontal="center"/>
    </xf>
    <xf numFmtId="0" fontId="0" fillId="9" borderId="11" xfId="0" applyFill="1" applyBorder="1"/>
    <xf numFmtId="0" fontId="0" fillId="9" borderId="11" xfId="0" applyFill="1" applyBorder="1" applyAlignment="1">
      <alignment horizontal="center"/>
    </xf>
    <xf numFmtId="0" fontId="0" fillId="10" borderId="11" xfId="0" applyFill="1" applyBorder="1"/>
    <xf numFmtId="0" fontId="0" fillId="10" borderId="11" xfId="0" applyFill="1" applyBorder="1" applyAlignment="1">
      <alignment horizontal="center"/>
    </xf>
    <xf numFmtId="0" fontId="0" fillId="11" borderId="11" xfId="0" applyFill="1" applyBorder="1"/>
    <xf numFmtId="0" fontId="0" fillId="11" borderId="11" xfId="0" applyFill="1" applyBorder="1" applyAlignment="1">
      <alignment horizontal="center"/>
    </xf>
    <xf numFmtId="0" fontId="0" fillId="12" borderId="11" xfId="0" applyFill="1" applyBorder="1"/>
    <xf numFmtId="0" fontId="0" fillId="12" borderId="11" xfId="0" applyFill="1" applyBorder="1" applyAlignment="1">
      <alignment horizontal="center"/>
    </xf>
    <xf numFmtId="0" fontId="0" fillId="13" borderId="11" xfId="0" applyFill="1" applyBorder="1"/>
    <xf numFmtId="0" fontId="0" fillId="13" borderId="11" xfId="0" applyFill="1" applyBorder="1" applyAlignment="1">
      <alignment horizontal="center"/>
    </xf>
    <xf numFmtId="0" fontId="0" fillId="14" borderId="11" xfId="0" applyFill="1" applyBorder="1"/>
    <xf numFmtId="0" fontId="0" fillId="14" borderId="11" xfId="0" applyFill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0" fillId="0" borderId="43" xfId="0" applyFont="1" applyBorder="1" applyAlignment="1">
      <alignment horizontal="center" vertical="center"/>
    </xf>
    <xf numFmtId="0" fontId="20" fillId="0" borderId="61" xfId="0" applyFont="1" applyBorder="1" applyAlignment="1">
      <alignment horizontal="center" vertical="center"/>
    </xf>
    <xf numFmtId="0" fontId="20" fillId="0" borderId="6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1" fillId="0" borderId="59" xfId="0" applyFont="1" applyBorder="1" applyAlignment="1">
      <alignment horizontal="left" vertical="center"/>
    </xf>
    <xf numFmtId="0" fontId="0" fillId="0" borderId="33" xfId="0" applyBorder="1"/>
    <xf numFmtId="0" fontId="0" fillId="0" borderId="34" xfId="0" applyBorder="1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38" xfId="0" applyFont="1" applyBorder="1" applyAlignment="1">
      <alignment horizontal="left" vertical="top"/>
    </xf>
    <xf numFmtId="0" fontId="1" fillId="0" borderId="32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top"/>
    </xf>
    <xf numFmtId="0" fontId="14" fillId="0" borderId="17" xfId="0" applyFont="1" applyBorder="1" applyAlignment="1">
      <alignment horizontal="left" vertical="top"/>
    </xf>
    <xf numFmtId="0" fontId="14" fillId="0" borderId="18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4" fillId="0" borderId="37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38" xfId="0" applyFont="1" applyBorder="1" applyAlignment="1">
      <alignment horizontal="left" vertical="top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63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7" fillId="0" borderId="32" xfId="0" applyFont="1" applyBorder="1"/>
    <xf numFmtId="0" fontId="0" fillId="0" borderId="19" xfId="0" applyBorder="1"/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2" borderId="6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1" fillId="0" borderId="65" xfId="0" applyFont="1" applyBorder="1" applyAlignment="1">
      <alignment horizontal="left" vertical="center"/>
    </xf>
    <xf numFmtId="0" fontId="3" fillId="2" borderId="66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1" fillId="0" borderId="67" xfId="0" applyFont="1" applyBorder="1" applyAlignment="1">
      <alignment horizontal="left" vertical="center"/>
    </xf>
    <xf numFmtId="164" fontId="3" fillId="2" borderId="66" xfId="0" applyNumberFormat="1" applyFont="1" applyFill="1" applyBorder="1" applyAlignment="1">
      <alignment horizontal="center" vertical="center"/>
    </xf>
    <xf numFmtId="164" fontId="3" fillId="2" borderId="14" xfId="0" applyNumberFormat="1" applyFont="1" applyFill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63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3" fillId="0" borderId="19" xfId="0" applyFont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2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Alignment="1">
      <alignment horizontal="center" vertical="center"/>
    </xf>
    <xf numFmtId="0" fontId="0" fillId="0" borderId="0" xfId="0"/>
    <xf numFmtId="0" fontId="3" fillId="2" borderId="1" xfId="0" applyFont="1" applyFill="1" applyBorder="1" applyAlignment="1">
      <alignment horizontal="center"/>
    </xf>
    <xf numFmtId="0" fontId="7" fillId="0" borderId="32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8" fillId="0" borderId="59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37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38" xfId="0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9" fillId="0" borderId="16" xfId="0" applyFont="1" applyBorder="1"/>
    <xf numFmtId="0" fontId="0" fillId="0" borderId="17" xfId="0" applyBorder="1"/>
    <xf numFmtId="0" fontId="0" fillId="0" borderId="18" xfId="0" applyBorder="1"/>
    <xf numFmtId="0" fontId="1" fillId="0" borderId="37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38" xfId="0" applyFont="1" applyBorder="1" applyAlignment="1">
      <alignment horizontal="center"/>
    </xf>
    <xf numFmtId="0" fontId="3" fillId="0" borderId="37" xfId="0" applyFont="1" applyBorder="1"/>
    <xf numFmtId="0" fontId="0" fillId="0" borderId="38" xfId="0" applyBorder="1"/>
    <xf numFmtId="0" fontId="2" fillId="0" borderId="0" xfId="0" applyFont="1" applyAlignment="1">
      <alignment horizontal="center"/>
    </xf>
    <xf numFmtId="0" fontId="3" fillId="0" borderId="3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8" xfId="0" applyFont="1" applyBorder="1" applyAlignment="1">
      <alignment horizontal="center"/>
    </xf>
    <xf numFmtId="0" fontId="17" fillId="0" borderId="32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3" fillId="0" borderId="59" xfId="2" applyFont="1" applyBorder="1" applyAlignment="1" applyProtection="1">
      <alignment horizontal="center"/>
    </xf>
    <xf numFmtId="0" fontId="1" fillId="0" borderId="34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32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32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1" fillId="0" borderId="59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</cellXfs>
  <cellStyles count="3">
    <cellStyle name="Excel Built-in Normal" xfId="1" xr:uid="{DCFE0B49-AF27-4F43-831F-59A8C3C3C904}"/>
    <cellStyle name="Lien hypertexte 2" xfId="2" xr:uid="{5B34C215-FFF7-4E4A-9F13-E4C88ED17605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1699260</xdr:colOff>
      <xdr:row>1</xdr:row>
      <xdr:rowOff>0</xdr:rowOff>
    </xdr:to>
    <xdr:pic>
      <xdr:nvPicPr>
        <xdr:cNvPr id="1111" name="Picture 2">
          <a:extLst>
            <a:ext uri="{FF2B5EF4-FFF2-40B4-BE49-F238E27FC236}">
              <a16:creationId xmlns:a16="http://schemas.microsoft.com/office/drawing/2014/main" id="{9E3A3C16-F905-6C0C-02E0-A489EDE0F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420"/>
          <a:ext cx="2446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1</xdr:col>
      <xdr:colOff>68580</xdr:colOff>
      <xdr:row>2</xdr:row>
      <xdr:rowOff>320040</xdr:rowOff>
    </xdr:to>
    <xdr:pic>
      <xdr:nvPicPr>
        <xdr:cNvPr id="16420" name="Picture 2">
          <a:extLst>
            <a:ext uri="{FF2B5EF4-FFF2-40B4-BE49-F238E27FC236}">
              <a16:creationId xmlns:a16="http://schemas.microsoft.com/office/drawing/2014/main" id="{DBFE9D9F-EB2F-799E-82F3-E619D7D75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"/>
          <a:ext cx="861060" cy="990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cd71t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95DC4-5DA0-4ED1-B62B-001D34E0326C}">
  <sheetPr>
    <pageSetUpPr fitToPage="1"/>
  </sheetPr>
  <dimension ref="A1:T20"/>
  <sheetViews>
    <sheetView tabSelected="1" zoomScale="75" zoomScaleNormal="100" workbookViewId="0">
      <selection activeCell="W8" sqref="W8"/>
    </sheetView>
  </sheetViews>
  <sheetFormatPr baseColWidth="10" defaultColWidth="11.44140625" defaultRowHeight="13.2"/>
  <cols>
    <col min="1" max="1" width="7.33203125" style="1" customWidth="1"/>
    <col min="2" max="2" width="10.44140625" style="86" customWidth="1"/>
    <col min="3" max="3" width="17.88671875" style="1" customWidth="1"/>
    <col min="4" max="4" width="9.88671875" style="1" customWidth="1"/>
    <col min="5" max="5" width="24.88671875" style="1" customWidth="1"/>
    <col min="6" max="6" width="4.88671875" style="1" customWidth="1"/>
    <col min="7" max="7" width="6.6640625" style="1" customWidth="1"/>
    <col min="8" max="8" width="7.88671875" style="1" customWidth="1"/>
    <col min="9" max="9" width="11" style="86" customWidth="1"/>
    <col min="10" max="10" width="17.88671875" style="1" customWidth="1"/>
    <col min="11" max="11" width="9.88671875" style="1" customWidth="1"/>
    <col min="12" max="12" width="19.44140625" style="1" customWidth="1"/>
    <col min="13" max="13" width="4.6640625" style="1" customWidth="1"/>
    <col min="14" max="14" width="5" style="1" customWidth="1"/>
    <col min="15" max="15" width="8.44140625" style="1" customWidth="1"/>
    <col min="16" max="16" width="5.33203125" style="3" customWidth="1"/>
    <col min="17" max="18" width="5.6640625" style="1" hidden="1" customWidth="1"/>
    <col min="19" max="19" width="6.33203125" style="1" hidden="1" customWidth="1"/>
    <col min="20" max="20" width="5.44140625" style="1" hidden="1" customWidth="1"/>
    <col min="21" max="16384" width="11.44140625" style="1"/>
  </cols>
  <sheetData>
    <row r="1" spans="1:20" ht="24.6">
      <c r="A1" s="148" t="s">
        <v>370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</row>
    <row r="2" spans="1:20" ht="48" customHeight="1" thickBot="1">
      <c r="A2" t="s">
        <v>369</v>
      </c>
      <c r="B2"/>
      <c r="C2"/>
      <c r="D2"/>
      <c r="E2"/>
      <c r="F2"/>
      <c r="G2"/>
      <c r="H2"/>
      <c r="I2"/>
      <c r="J2"/>
      <c r="K2"/>
      <c r="L2"/>
      <c r="M2"/>
      <c r="N2"/>
    </row>
    <row r="3" spans="1:20" ht="33" customHeight="1" thickBot="1">
      <c r="A3" s="153" t="s">
        <v>1</v>
      </c>
      <c r="B3" s="153"/>
      <c r="C3" s="153"/>
      <c r="D3" s="153"/>
      <c r="E3" s="162" t="s">
        <v>2</v>
      </c>
      <c r="F3" s="162"/>
      <c r="G3" s="154"/>
      <c r="H3" s="2"/>
      <c r="J3" s="101" t="s">
        <v>3</v>
      </c>
      <c r="K3" s="102">
        <f>G3*10</f>
        <v>0</v>
      </c>
      <c r="M3" s="2"/>
      <c r="N3" s="155"/>
    </row>
    <row r="4" spans="1:20" ht="9" customHeight="1" thickBot="1">
      <c r="A4" s="157"/>
      <c r="B4" s="157"/>
      <c r="C4" s="157"/>
      <c r="D4" s="157"/>
      <c r="E4" s="162"/>
      <c r="F4" s="162"/>
      <c r="G4" s="154"/>
      <c r="H4" s="2"/>
      <c r="I4" s="158"/>
      <c r="J4" s="158"/>
      <c r="K4" s="158"/>
      <c r="L4" s="158"/>
      <c r="M4" s="158"/>
      <c r="N4" s="156"/>
    </row>
    <row r="5" spans="1:20" ht="15.75" customHeight="1" thickBot="1">
      <c r="A5" s="2"/>
      <c r="F5" s="2"/>
      <c r="G5" s="85"/>
      <c r="H5" s="2"/>
      <c r="M5" s="2"/>
      <c r="N5" s="85"/>
    </row>
    <row r="6" spans="1:20" ht="30" customHeight="1" thickBot="1">
      <c r="A6" s="149" t="s">
        <v>323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1"/>
    </row>
    <row r="7" spans="1:20" ht="30" customHeight="1" thickBot="1">
      <c r="A7" s="152" t="s">
        <v>210</v>
      </c>
      <c r="B7" s="152"/>
      <c r="C7" s="152"/>
      <c r="D7" s="152"/>
      <c r="E7" s="152"/>
      <c r="F7" s="152"/>
      <c r="G7" s="152"/>
      <c r="H7" s="159" t="s">
        <v>211</v>
      </c>
      <c r="I7" s="160"/>
      <c r="J7" s="160"/>
      <c r="K7" s="160"/>
      <c r="L7" s="160"/>
      <c r="M7" s="160"/>
      <c r="N7" s="161"/>
      <c r="O7" s="105"/>
    </row>
    <row r="8" spans="1:20" ht="30" customHeight="1" thickBot="1">
      <c r="A8" s="87" t="s">
        <v>214</v>
      </c>
      <c r="B8" s="90" t="s">
        <v>215</v>
      </c>
      <c r="C8" s="98" t="s">
        <v>216</v>
      </c>
      <c r="D8" s="98" t="s">
        <v>217</v>
      </c>
      <c r="E8" s="100" t="s">
        <v>206</v>
      </c>
      <c r="F8" s="88" t="s">
        <v>218</v>
      </c>
      <c r="G8" s="89" t="s">
        <v>219</v>
      </c>
      <c r="H8" s="87" t="s">
        <v>214</v>
      </c>
      <c r="I8" s="90" t="s">
        <v>220</v>
      </c>
      <c r="J8" s="98" t="s">
        <v>216</v>
      </c>
      <c r="K8" s="98" t="s">
        <v>217</v>
      </c>
      <c r="L8" s="100" t="s">
        <v>206</v>
      </c>
      <c r="M8" s="88" t="s">
        <v>218</v>
      </c>
      <c r="N8" s="89" t="s">
        <v>219</v>
      </c>
      <c r="O8" s="91" t="s">
        <v>212</v>
      </c>
      <c r="Q8" s="92"/>
      <c r="R8" s="92"/>
      <c r="S8" s="92"/>
      <c r="T8" s="92"/>
    </row>
    <row r="9" spans="1:20" ht="30" customHeight="1" thickBot="1">
      <c r="A9" s="145" t="s">
        <v>366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7"/>
      <c r="Q9" s="92"/>
      <c r="R9" s="92"/>
      <c r="S9" s="92"/>
      <c r="T9" s="92"/>
    </row>
    <row r="10" spans="1:20" ht="30" customHeight="1">
      <c r="A10" s="93">
        <v>1</v>
      </c>
      <c r="B10" s="107"/>
      <c r="C10" s="99" t="str">
        <f>IF($B10="","",VLOOKUP($B10,Liste_licencies!A:Q,2,FALSE))</f>
        <v/>
      </c>
      <c r="D10" s="99" t="str">
        <f>IF($B10="","",VLOOKUP($B10,Liste_licencies!A:R,3,FALSE))</f>
        <v/>
      </c>
      <c r="E10" s="99" t="str">
        <f>IF($B10="","",VLOOKUP($B10,Liste_licencies!A:R,9,FALSE))</f>
        <v/>
      </c>
      <c r="F10" s="95" t="str">
        <f>IF($B10="","",VLOOKUP($B10,Liste_licencies!A:S,7,FALSE))</f>
        <v/>
      </c>
      <c r="G10" s="96" t="str">
        <f>IF($B10="","",VLOOKUP($B10,Liste_licencies!A:T,5,FALSE))</f>
        <v/>
      </c>
      <c r="H10" s="93">
        <f>+A10</f>
        <v>1</v>
      </c>
      <c r="I10" s="107"/>
      <c r="J10" s="99" t="str">
        <f>IF($I10="","",VLOOKUP($I10,Liste_licencies!A:X,2,FALSE))</f>
        <v/>
      </c>
      <c r="K10" s="99" t="str">
        <f>IF($I10="","",VLOOKUP($I10,Liste_licencies!A:Y,3,FALSE))</f>
        <v/>
      </c>
      <c r="L10" s="99" t="str">
        <f>IF($I10="","",VLOOKUP($I10,Liste_licencies!A:Y,9,FALSE))</f>
        <v/>
      </c>
      <c r="M10" s="95" t="str">
        <f>IF($I10="","",VLOOKUP($I10,Liste_licencies!A:Z,7,FALSE))</f>
        <v/>
      </c>
      <c r="N10" s="96" t="str">
        <f>IF($I10="","",VLOOKUP($I10,Liste_licencies!A:AA,5,FALSE))</f>
        <v/>
      </c>
      <c r="O10" s="108" t="str">
        <f t="shared" ref="O10:O20" si="0">IF(OR($B10="",$I10="")=TRUE,"",G10+N10)</f>
        <v/>
      </c>
      <c r="Q10" s="92" t="str">
        <f>IF($B10="","",IF(LEFT(IF($B10="","",VLOOKUP($B10,Liste_licencies!A:S,17,FALSE)),2) = "St", "OK", "NOK"))</f>
        <v/>
      </c>
      <c r="R10" s="92" t="str">
        <f>IF($B10="","",IF(LEFT(IF($B10="","",VLOOKUP($B10,Liste_licencies!A:S,17,FALSE)),2) = "At", "OK", "NOK"))</f>
        <v/>
      </c>
      <c r="S10" s="92" t="str">
        <f>IF($I10="","",IF(LEFT(IF($I10="","",VLOOKUP($I10,Liste_licencies!A:S,17,FALSE)),2) = "St", "OK", "NOK"))</f>
        <v/>
      </c>
      <c r="T10" s="92" t="str">
        <f>IF($I10="","",IF(LEFT(IF($I10="","",VLOOKUP($I10,Liste_licencies!A:S,17,FALSE)),2) = "At", "OK", "NOK"))</f>
        <v/>
      </c>
    </row>
    <row r="11" spans="1:20" ht="30" customHeight="1">
      <c r="A11" s="94">
        <v>2</v>
      </c>
      <c r="B11" s="106"/>
      <c r="C11" s="99" t="str">
        <f>IF($B11="","",VLOOKUP($B11,Liste_licencies!A:Q,2,FALSE))</f>
        <v/>
      </c>
      <c r="D11" s="99" t="str">
        <f>IF($B11="","",VLOOKUP($B11,Liste_licencies!A:R,3,FALSE))</f>
        <v/>
      </c>
      <c r="E11" s="99" t="str">
        <f>IF($B11="","",VLOOKUP($B11,Liste_licencies!A:R,9,FALSE))</f>
        <v/>
      </c>
      <c r="F11" s="95" t="str">
        <f>IF($B11="","",VLOOKUP($B11,Liste_licencies!A:S,7,FALSE))</f>
        <v/>
      </c>
      <c r="G11" s="96" t="str">
        <f>IF($B11="","",VLOOKUP($B11,Liste_licencies!A:T,5,FALSE))</f>
        <v/>
      </c>
      <c r="H11" s="93">
        <f t="shared" ref="H11:H20" si="1">+A11</f>
        <v>2</v>
      </c>
      <c r="I11" s="106"/>
      <c r="J11" s="99" t="str">
        <f>IF($I11="","",VLOOKUP($I11,Liste_licencies!A:X,2,FALSE))</f>
        <v/>
      </c>
      <c r="K11" s="99" t="str">
        <f>IF($I11="","",VLOOKUP($I11,Liste_licencies!A:Y,3,FALSE))</f>
        <v/>
      </c>
      <c r="L11" s="99" t="str">
        <f>IF($I11="","",VLOOKUP($I11,Liste_licencies!A:Y,9,FALSE))</f>
        <v/>
      </c>
      <c r="M11" s="95" t="str">
        <f>IF($I11="","",VLOOKUP($I11,Liste_licencies!A:Z,7,FALSE))</f>
        <v/>
      </c>
      <c r="N11" s="96" t="str">
        <f>IF($I11="","",VLOOKUP($I11,Liste_licencies!A:AA,5,FALSE))</f>
        <v/>
      </c>
      <c r="O11" s="97" t="str">
        <f t="shared" si="0"/>
        <v/>
      </c>
      <c r="Q11" s="92"/>
      <c r="R11" s="92"/>
      <c r="S11" s="92"/>
      <c r="T11" s="92"/>
    </row>
    <row r="12" spans="1:20" ht="30" customHeight="1" thickBot="1">
      <c r="A12" s="93">
        <v>3</v>
      </c>
      <c r="B12" s="106"/>
      <c r="C12" s="99" t="str">
        <f>IF($B12="","",VLOOKUP($B12,Liste_licencies!A:Q,2,FALSE))</f>
        <v/>
      </c>
      <c r="D12" s="99" t="str">
        <f>IF($B12="","",VLOOKUP($B12,Liste_licencies!A:R,3,FALSE))</f>
        <v/>
      </c>
      <c r="E12" s="99" t="str">
        <f>IF($B12="","",VLOOKUP($B12,Liste_licencies!A:R,9,FALSE))</f>
        <v/>
      </c>
      <c r="F12" s="95" t="str">
        <f>IF($B12="","",VLOOKUP($B12,Liste_licencies!A:S,7,FALSE))</f>
        <v/>
      </c>
      <c r="G12" s="96" t="str">
        <f>IF($B12="","",VLOOKUP($B12,Liste_licencies!A:T,5,FALSE))</f>
        <v/>
      </c>
      <c r="H12" s="93">
        <f t="shared" si="1"/>
        <v>3</v>
      </c>
      <c r="I12" s="106"/>
      <c r="J12" s="99" t="str">
        <f>IF($I12="","",VLOOKUP($I12,Liste_licencies!A:X,2,FALSE))</f>
        <v/>
      </c>
      <c r="K12" s="99" t="str">
        <f>IF($I12="","",VLOOKUP($I12,Liste_licencies!A:Y,3,FALSE))</f>
        <v/>
      </c>
      <c r="L12" s="99" t="str">
        <f>IF($I12="","",VLOOKUP($I12,Liste_licencies!A:Y,9,FALSE))</f>
        <v/>
      </c>
      <c r="M12" s="95" t="str">
        <f>IF($I12="","",VLOOKUP($I12,Liste_licencies!A:Z,7,FALSE))</f>
        <v/>
      </c>
      <c r="N12" s="96" t="str">
        <f>IF($I12="","",VLOOKUP($I12,Liste_licencies!A:AA,5,FALSE))</f>
        <v/>
      </c>
      <c r="O12" s="97" t="str">
        <f t="shared" si="0"/>
        <v/>
      </c>
      <c r="Q12" s="92"/>
      <c r="R12" s="92"/>
      <c r="S12" s="92"/>
      <c r="T12" s="92"/>
    </row>
    <row r="13" spans="1:20" ht="30" customHeight="1" thickBot="1">
      <c r="A13" s="145" t="s">
        <v>367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7"/>
      <c r="Q13" s="92"/>
      <c r="R13" s="92"/>
      <c r="S13" s="92"/>
      <c r="T13" s="92"/>
    </row>
    <row r="14" spans="1:20" ht="30" customHeight="1">
      <c r="A14" s="94">
        <v>1</v>
      </c>
      <c r="B14" s="106"/>
      <c r="C14" s="99" t="str">
        <f>IF($B14="","",VLOOKUP($B14,Liste_licencies!A:Q,2,FALSE))</f>
        <v/>
      </c>
      <c r="D14" s="99" t="str">
        <f>IF($B14="","",VLOOKUP($B14,Liste_licencies!A:R,3,FALSE))</f>
        <v/>
      </c>
      <c r="E14" s="99" t="str">
        <f>IF($B14="","",VLOOKUP($B14,Liste_licencies!A:R,9,FALSE))</f>
        <v/>
      </c>
      <c r="F14" s="95" t="str">
        <f>IF($B14="","",VLOOKUP($B14,Liste_licencies!A:S,7,FALSE))</f>
        <v/>
      </c>
      <c r="G14" s="96" t="str">
        <f>IF($B14="","",VLOOKUP($B14,Liste_licencies!A:T,5,FALSE))</f>
        <v/>
      </c>
      <c r="H14" s="93">
        <f t="shared" si="1"/>
        <v>1</v>
      </c>
      <c r="I14" s="106"/>
      <c r="J14" s="99" t="str">
        <f>IF($I14="","",VLOOKUP($I14,Liste_licencies!A:X,2,FALSE))</f>
        <v/>
      </c>
      <c r="K14" s="99" t="str">
        <f>IF($I14="","",VLOOKUP($I14,Liste_licencies!A:Y,3,FALSE))</f>
        <v/>
      </c>
      <c r="L14" s="99" t="str">
        <f>IF($I14="","",VLOOKUP($I14,Liste_licencies!A:Y,9,FALSE))</f>
        <v/>
      </c>
      <c r="M14" s="95" t="str">
        <f>IF($I14="","",VLOOKUP($I14,Liste_licencies!A:Z,7,FALSE))</f>
        <v/>
      </c>
      <c r="N14" s="96" t="str">
        <f>IF($I14="","",VLOOKUP($I14,Liste_licencies!A:AA,5,FALSE))</f>
        <v/>
      </c>
      <c r="O14" s="97" t="str">
        <f t="shared" si="0"/>
        <v/>
      </c>
      <c r="Q14" s="92"/>
      <c r="R14" s="92"/>
      <c r="S14" s="92"/>
      <c r="T14" s="92"/>
    </row>
    <row r="15" spans="1:20" ht="30" customHeight="1">
      <c r="A15" s="93">
        <v>2</v>
      </c>
      <c r="B15" s="106"/>
      <c r="C15" s="99" t="str">
        <f>IF($B15="","",VLOOKUP($B15,Liste_licencies!A:Q,2,FALSE))</f>
        <v/>
      </c>
      <c r="D15" s="99" t="str">
        <f>IF($B15="","",VLOOKUP($B15,Liste_licencies!A:R,3,FALSE))</f>
        <v/>
      </c>
      <c r="E15" s="99" t="str">
        <f>IF($B15="","",VLOOKUP($B15,Liste_licencies!A:R,9,FALSE))</f>
        <v/>
      </c>
      <c r="F15" s="95" t="str">
        <f>IF($B15="","",VLOOKUP($B15,Liste_licencies!A:S,7,FALSE))</f>
        <v/>
      </c>
      <c r="G15" s="96" t="str">
        <f>IF($B15="","",VLOOKUP($B15,Liste_licencies!A:T,5,FALSE))</f>
        <v/>
      </c>
      <c r="H15" s="93">
        <f t="shared" si="1"/>
        <v>2</v>
      </c>
      <c r="I15" s="106"/>
      <c r="J15" s="99" t="str">
        <f>IF($I15="","",VLOOKUP($I15,Liste_licencies!A:X,2,FALSE))</f>
        <v/>
      </c>
      <c r="K15" s="99" t="str">
        <f>IF($I15="","",VLOOKUP($I15,Liste_licencies!A:Y,3,FALSE))</f>
        <v/>
      </c>
      <c r="L15" s="99" t="str">
        <f>IF($I15="","",VLOOKUP($I15,Liste_licencies!A:Y,9,FALSE))</f>
        <v/>
      </c>
      <c r="M15" s="95" t="str">
        <f>IF($I15="","",VLOOKUP($I15,Liste_licencies!A:Z,7,FALSE))</f>
        <v/>
      </c>
      <c r="N15" s="96" t="str">
        <f>IF($I15="","",VLOOKUP($I15,Liste_licencies!A:AA,5,FALSE))</f>
        <v/>
      </c>
      <c r="O15" s="97" t="str">
        <f t="shared" si="0"/>
        <v/>
      </c>
      <c r="Q15" s="92"/>
      <c r="R15" s="92"/>
      <c r="S15" s="92"/>
      <c r="T15" s="92"/>
    </row>
    <row r="16" spans="1:20" ht="30" customHeight="1" thickBot="1">
      <c r="A16" s="94">
        <v>3</v>
      </c>
      <c r="B16" s="106"/>
      <c r="C16" s="99" t="str">
        <f>IF($B16="","",VLOOKUP($B16,Liste_licencies!A:Q,2,FALSE))</f>
        <v/>
      </c>
      <c r="D16" s="99" t="str">
        <f>IF($B16="","",VLOOKUP($B16,Liste_licencies!A:R,3,FALSE))</f>
        <v/>
      </c>
      <c r="E16" s="99" t="str">
        <f>IF($B16="","",VLOOKUP($B16,Liste_licencies!A:R,9,FALSE))</f>
        <v/>
      </c>
      <c r="F16" s="95" t="str">
        <f>IF($B16="","",VLOOKUP($B16,Liste_licencies!A:S,7,FALSE))</f>
        <v/>
      </c>
      <c r="G16" s="96" t="str">
        <f>IF($B16="","",VLOOKUP($B16,Liste_licencies!A:T,5,FALSE))</f>
        <v/>
      </c>
      <c r="H16" s="93">
        <f t="shared" si="1"/>
        <v>3</v>
      </c>
      <c r="I16" s="106"/>
      <c r="J16" s="99" t="str">
        <f>IF($I16="","",VLOOKUP($I16,Liste_licencies!A:X,2,FALSE))</f>
        <v/>
      </c>
      <c r="K16" s="99" t="str">
        <f>IF($I16="","",VLOOKUP($I16,Liste_licencies!A:Y,3,FALSE))</f>
        <v/>
      </c>
      <c r="L16" s="99" t="str">
        <f>IF($I16="","",VLOOKUP($I16,Liste_licencies!A:Y,9,FALSE))</f>
        <v/>
      </c>
      <c r="M16" s="95" t="str">
        <f>IF($I16="","",VLOOKUP($I16,Liste_licencies!A:Z,7,FALSE))</f>
        <v/>
      </c>
      <c r="N16" s="96" t="str">
        <f>IF($I16="","",VLOOKUP($I16,Liste_licencies!A:AA,5,FALSE))</f>
        <v/>
      </c>
      <c r="O16" s="97" t="str">
        <f t="shared" si="0"/>
        <v/>
      </c>
      <c r="Q16" s="92"/>
      <c r="R16" s="92"/>
      <c r="S16" s="92"/>
      <c r="T16" s="92"/>
    </row>
    <row r="17" spans="1:20" ht="30" customHeight="1" thickBot="1">
      <c r="A17" s="145" t="s">
        <v>368</v>
      </c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7"/>
      <c r="Q17" s="92"/>
      <c r="R17" s="92"/>
      <c r="S17" s="92"/>
      <c r="T17" s="92"/>
    </row>
    <row r="18" spans="1:20" ht="30" customHeight="1">
      <c r="A18" s="93">
        <v>1</v>
      </c>
      <c r="B18" s="106"/>
      <c r="C18" s="99" t="str">
        <f>IF($B18="","",VLOOKUP($B18,Liste_licencies!A:Q,2,FALSE))</f>
        <v/>
      </c>
      <c r="D18" s="99" t="str">
        <f>IF($B18="","",VLOOKUP($B18,Liste_licencies!A:R,3,FALSE))</f>
        <v/>
      </c>
      <c r="E18" s="99" t="str">
        <f>IF($B18="","",VLOOKUP($B18,Liste_licencies!A:R,9,FALSE))</f>
        <v/>
      </c>
      <c r="F18" s="95" t="str">
        <f>IF($B18="","",VLOOKUP($B18,Liste_licencies!A:S,7,FALSE))</f>
        <v/>
      </c>
      <c r="G18" s="96" t="str">
        <f>IF($B18="","",VLOOKUP($B18,Liste_licencies!A:T,5,FALSE))</f>
        <v/>
      </c>
      <c r="H18" s="93">
        <f t="shared" si="1"/>
        <v>1</v>
      </c>
      <c r="I18" s="106"/>
      <c r="J18" s="99" t="str">
        <f>IF($I18="","",VLOOKUP($I18,Liste_licencies!A:X,2,FALSE))</f>
        <v/>
      </c>
      <c r="K18" s="99" t="str">
        <f>IF($I18="","",VLOOKUP($I18,Liste_licencies!A:Y,3,FALSE))</f>
        <v/>
      </c>
      <c r="L18" s="99" t="str">
        <f>IF($I18="","",VLOOKUP($I18,Liste_licencies!A:Y,9,FALSE))</f>
        <v/>
      </c>
      <c r="M18" s="95" t="str">
        <f>IF($I18="","",VLOOKUP($I18,Liste_licencies!A:Z,7,FALSE))</f>
        <v/>
      </c>
      <c r="N18" s="96" t="str">
        <f>IF($I18="","",VLOOKUP($I18,Liste_licencies!A:AA,5,FALSE))</f>
        <v/>
      </c>
      <c r="O18" s="97" t="str">
        <f t="shared" si="0"/>
        <v/>
      </c>
      <c r="Q18" s="92"/>
      <c r="R18" s="92"/>
      <c r="S18" s="92"/>
      <c r="T18" s="92"/>
    </row>
    <row r="19" spans="1:20" ht="30" customHeight="1">
      <c r="A19" s="94">
        <v>2</v>
      </c>
      <c r="B19" s="106"/>
      <c r="C19" s="99" t="str">
        <f>IF($B19="","",VLOOKUP($B19,Liste_licencies!A:Q,2,FALSE))</f>
        <v/>
      </c>
      <c r="D19" s="99" t="str">
        <f>IF($B19="","",VLOOKUP($B19,Liste_licencies!A:R,3,FALSE))</f>
        <v/>
      </c>
      <c r="E19" s="99" t="str">
        <f>IF($B19="","",VLOOKUP($B19,Liste_licencies!A:R,9,FALSE))</f>
        <v/>
      </c>
      <c r="F19" s="95" t="str">
        <f>IF($B19="","",VLOOKUP($B19,Liste_licencies!A:S,7,FALSE))</f>
        <v/>
      </c>
      <c r="G19" s="96" t="str">
        <f>IF($B19="","",VLOOKUP($B19,Liste_licencies!A:T,5,FALSE))</f>
        <v/>
      </c>
      <c r="H19" s="93">
        <f t="shared" si="1"/>
        <v>2</v>
      </c>
      <c r="I19" s="106"/>
      <c r="J19" s="99" t="str">
        <f>IF($I19="","",VLOOKUP($I19,Liste_licencies!A:X,2,FALSE))</f>
        <v/>
      </c>
      <c r="K19" s="99" t="str">
        <f>IF($I19="","",VLOOKUP($I19,Liste_licencies!A:Y,3,FALSE))</f>
        <v/>
      </c>
      <c r="L19" s="99" t="str">
        <f>IF($I19="","",VLOOKUP($I19,Liste_licencies!A:Y,9,FALSE))</f>
        <v/>
      </c>
      <c r="M19" s="95" t="str">
        <f>IF($I19="","",VLOOKUP($I19,Liste_licencies!A:Z,7,FALSE))</f>
        <v/>
      </c>
      <c r="N19" s="96" t="str">
        <f>IF($I19="","",VLOOKUP($I19,Liste_licencies!A:AA,5,FALSE))</f>
        <v/>
      </c>
      <c r="O19" s="97" t="str">
        <f t="shared" si="0"/>
        <v/>
      </c>
      <c r="Q19" s="92"/>
      <c r="R19" s="92"/>
      <c r="S19" s="92"/>
      <c r="T19" s="92"/>
    </row>
    <row r="20" spans="1:20" ht="30" customHeight="1">
      <c r="A20" s="93">
        <v>3</v>
      </c>
      <c r="B20" s="106"/>
      <c r="C20" s="99" t="str">
        <f>IF($B20="","",VLOOKUP($B20,Liste_licencies!A:Q,2,FALSE))</f>
        <v/>
      </c>
      <c r="D20" s="99" t="str">
        <f>IF($B20="","",VLOOKUP($B20,Liste_licencies!A:R,3,FALSE))</f>
        <v/>
      </c>
      <c r="E20" s="99" t="str">
        <f>IF($B20="","",VLOOKUP($B20,Liste_licencies!A:R,9,FALSE))</f>
        <v/>
      </c>
      <c r="F20" s="95" t="str">
        <f>IF($B20="","",VLOOKUP($B20,Liste_licencies!A:S,7,FALSE))</f>
        <v/>
      </c>
      <c r="G20" s="96" t="str">
        <f>IF($B20="","",VLOOKUP($B20,Liste_licencies!A:T,5,FALSE))</f>
        <v/>
      </c>
      <c r="H20" s="93">
        <f t="shared" si="1"/>
        <v>3</v>
      </c>
      <c r="I20" s="106"/>
      <c r="J20" s="99" t="str">
        <f>IF($I20="","",VLOOKUP($I20,Liste_licencies!A:X,2,FALSE))</f>
        <v/>
      </c>
      <c r="K20" s="99" t="str">
        <f>IF($I20="","",VLOOKUP($I20,Liste_licencies!A:Y,3,FALSE))</f>
        <v/>
      </c>
      <c r="L20" s="99" t="str">
        <f>IF($I20="","",VLOOKUP($I20,Liste_licencies!A:Y,9,FALSE))</f>
        <v/>
      </c>
      <c r="M20" s="95" t="str">
        <f>IF($I20="","",VLOOKUP($I20,Liste_licencies!A:Z,7,FALSE))</f>
        <v/>
      </c>
      <c r="N20" s="96" t="str">
        <f>IF($I20="","",VLOOKUP($I20,Liste_licencies!A:AA,5,FALSE))</f>
        <v/>
      </c>
      <c r="O20" s="97" t="str">
        <f t="shared" si="0"/>
        <v/>
      </c>
      <c r="Q20" s="92"/>
      <c r="R20" s="92"/>
      <c r="S20" s="92"/>
      <c r="T20" s="92"/>
    </row>
  </sheetData>
  <sheetProtection selectLockedCells="1" selectUnlockedCells="1"/>
  <mergeCells count="13">
    <mergeCell ref="A9:O9"/>
    <mergeCell ref="A13:O13"/>
    <mergeCell ref="A17:O17"/>
    <mergeCell ref="A1:N1"/>
    <mergeCell ref="A6:N6"/>
    <mergeCell ref="A7:G7"/>
    <mergeCell ref="A3:D3"/>
    <mergeCell ref="G3:G4"/>
    <mergeCell ref="N3:N4"/>
    <mergeCell ref="A4:D4"/>
    <mergeCell ref="I4:M4"/>
    <mergeCell ref="H7:N7"/>
    <mergeCell ref="E3:F4"/>
  </mergeCells>
  <phoneticPr fontId="24" type="noConversion"/>
  <printOptions horizontalCentered="1"/>
  <pageMargins left="0" right="0" top="0" bottom="0" header="0" footer="0"/>
  <pageSetup paperSize="9" scale="89" firstPageNumber="0" fitToHeight="2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D5F12-854E-4D23-A14E-F2632E7AA6AF}">
  <dimension ref="A1:J272"/>
  <sheetViews>
    <sheetView topLeftCell="A248" workbookViewId="0">
      <selection activeCell="L268" sqref="L268"/>
    </sheetView>
  </sheetViews>
  <sheetFormatPr baseColWidth="10" defaultColWidth="13" defaultRowHeight="13.2"/>
  <cols>
    <col min="1" max="1" width="13" style="133"/>
    <col min="2" max="5" width="13" style="103"/>
    <col min="6" max="8" width="13" style="133"/>
    <col min="9" max="16384" width="13" style="103"/>
  </cols>
  <sheetData>
    <row r="1" spans="1:9">
      <c r="A1" s="133" t="s">
        <v>4</v>
      </c>
      <c r="B1" s="103" t="s">
        <v>222</v>
      </c>
      <c r="C1" s="103" t="s">
        <v>5</v>
      </c>
      <c r="D1" s="103" t="s">
        <v>6</v>
      </c>
      <c r="E1" s="103" t="s">
        <v>223</v>
      </c>
      <c r="F1" s="133" t="s">
        <v>7</v>
      </c>
      <c r="G1" s="133" t="s">
        <v>279</v>
      </c>
      <c r="H1" s="133" t="s">
        <v>224</v>
      </c>
      <c r="I1" s="103" t="s">
        <v>225</v>
      </c>
    </row>
    <row r="2" spans="1:9">
      <c r="A2" s="134">
        <v>713976</v>
      </c>
      <c r="B2" s="109" t="s">
        <v>371</v>
      </c>
      <c r="C2" s="109" t="s">
        <v>372</v>
      </c>
      <c r="D2" s="110">
        <v>12</v>
      </c>
      <c r="E2" s="110">
        <v>1224</v>
      </c>
      <c r="F2" s="110" t="s">
        <v>373</v>
      </c>
      <c r="G2" s="110" t="s">
        <v>374</v>
      </c>
      <c r="H2" s="110" t="s">
        <v>229</v>
      </c>
      <c r="I2" s="109" t="s">
        <v>227</v>
      </c>
    </row>
    <row r="3" spans="1:9">
      <c r="A3" s="134">
        <v>7115198</v>
      </c>
      <c r="B3" s="109" t="s">
        <v>110</v>
      </c>
      <c r="C3" s="109" t="s">
        <v>111</v>
      </c>
      <c r="D3" s="110">
        <v>5</v>
      </c>
      <c r="E3" s="110">
        <v>500</v>
      </c>
      <c r="F3" s="110" t="s">
        <v>375</v>
      </c>
      <c r="G3" s="110" t="s">
        <v>376</v>
      </c>
      <c r="H3" s="110" t="s">
        <v>229</v>
      </c>
      <c r="I3" s="109" t="s">
        <v>227</v>
      </c>
    </row>
    <row r="4" spans="1:9">
      <c r="A4" s="134">
        <v>7116300</v>
      </c>
      <c r="B4" s="109" t="s">
        <v>377</v>
      </c>
      <c r="C4" s="109" t="s">
        <v>378</v>
      </c>
      <c r="D4" s="110">
        <v>5</v>
      </c>
      <c r="E4" s="110">
        <v>500</v>
      </c>
      <c r="F4" s="110" t="s">
        <v>379</v>
      </c>
      <c r="G4" s="110" t="s">
        <v>380</v>
      </c>
      <c r="H4" s="110" t="s">
        <v>229</v>
      </c>
      <c r="I4" s="109" t="s">
        <v>227</v>
      </c>
    </row>
    <row r="5" spans="1:9">
      <c r="A5" s="134">
        <v>7115232</v>
      </c>
      <c r="B5" s="109" t="s">
        <v>115</v>
      </c>
      <c r="C5" s="109" t="s">
        <v>116</v>
      </c>
      <c r="D5" s="110">
        <v>6</v>
      </c>
      <c r="E5" s="110">
        <v>619</v>
      </c>
      <c r="F5" s="110" t="s">
        <v>381</v>
      </c>
      <c r="G5" s="110" t="s">
        <v>382</v>
      </c>
      <c r="H5" s="110" t="s">
        <v>229</v>
      </c>
      <c r="I5" s="109" t="s">
        <v>227</v>
      </c>
    </row>
    <row r="6" spans="1:9">
      <c r="A6" s="134">
        <v>7115318</v>
      </c>
      <c r="B6" s="109" t="s">
        <v>123</v>
      </c>
      <c r="C6" s="109" t="s">
        <v>124</v>
      </c>
      <c r="D6" s="110">
        <v>6</v>
      </c>
      <c r="E6" s="110">
        <v>688</v>
      </c>
      <c r="F6" s="110" t="s">
        <v>383</v>
      </c>
      <c r="G6" s="110" t="s">
        <v>384</v>
      </c>
      <c r="H6" s="110" t="s">
        <v>229</v>
      </c>
      <c r="I6" s="109" t="s">
        <v>227</v>
      </c>
    </row>
    <row r="7" spans="1:9">
      <c r="A7" s="134">
        <v>7116337</v>
      </c>
      <c r="B7" s="109" t="s">
        <v>50</v>
      </c>
      <c r="C7" s="109" t="s">
        <v>385</v>
      </c>
      <c r="D7" s="110">
        <v>5</v>
      </c>
      <c r="E7" s="110">
        <v>500</v>
      </c>
      <c r="F7" s="110" t="s">
        <v>383</v>
      </c>
      <c r="G7" s="110" t="s">
        <v>384</v>
      </c>
      <c r="H7" s="110" t="s">
        <v>229</v>
      </c>
      <c r="I7" s="109" t="s">
        <v>227</v>
      </c>
    </row>
    <row r="8" spans="1:9">
      <c r="A8" s="134">
        <v>7115834</v>
      </c>
      <c r="B8" s="109" t="s">
        <v>386</v>
      </c>
      <c r="C8" s="109" t="s">
        <v>387</v>
      </c>
      <c r="D8" s="110">
        <v>5</v>
      </c>
      <c r="E8" s="110">
        <v>500</v>
      </c>
      <c r="F8" s="110" t="s">
        <v>383</v>
      </c>
      <c r="G8" s="110" t="s">
        <v>384</v>
      </c>
      <c r="H8" s="110" t="s">
        <v>229</v>
      </c>
      <c r="I8" s="109" t="s">
        <v>227</v>
      </c>
    </row>
    <row r="9" spans="1:9">
      <c r="A9" s="134">
        <v>7114009</v>
      </c>
      <c r="B9" s="109" t="s">
        <v>121</v>
      </c>
      <c r="C9" s="109" t="s">
        <v>122</v>
      </c>
      <c r="D9" s="110">
        <v>5</v>
      </c>
      <c r="E9" s="110">
        <v>500</v>
      </c>
      <c r="F9" s="110" t="s">
        <v>383</v>
      </c>
      <c r="G9" s="110" t="s">
        <v>384</v>
      </c>
      <c r="H9" s="110" t="s">
        <v>229</v>
      </c>
      <c r="I9" s="109" t="s">
        <v>227</v>
      </c>
    </row>
    <row r="10" spans="1:9">
      <c r="A10" s="134">
        <v>7115516</v>
      </c>
      <c r="B10" s="109" t="s">
        <v>125</v>
      </c>
      <c r="C10" s="109" t="s">
        <v>126</v>
      </c>
      <c r="D10" s="110">
        <v>5</v>
      </c>
      <c r="E10" s="110">
        <v>500</v>
      </c>
      <c r="F10" s="110" t="s">
        <v>388</v>
      </c>
      <c r="G10" s="110" t="s">
        <v>389</v>
      </c>
      <c r="H10" s="110" t="s">
        <v>229</v>
      </c>
      <c r="I10" s="109" t="s">
        <v>227</v>
      </c>
    </row>
    <row r="11" spans="1:9">
      <c r="A11" s="134">
        <v>713687</v>
      </c>
      <c r="B11" s="109" t="s">
        <v>114</v>
      </c>
      <c r="C11" s="109" t="s">
        <v>345</v>
      </c>
      <c r="D11" s="110">
        <v>14</v>
      </c>
      <c r="E11" s="110">
        <v>1468</v>
      </c>
      <c r="F11" s="110" t="s">
        <v>373</v>
      </c>
      <c r="G11" s="110" t="s">
        <v>374</v>
      </c>
      <c r="H11" s="110" t="s">
        <v>226</v>
      </c>
      <c r="I11" s="109" t="s">
        <v>227</v>
      </c>
    </row>
    <row r="12" spans="1:9">
      <c r="A12" s="134">
        <v>7115260</v>
      </c>
      <c r="B12" s="109" t="s">
        <v>346</v>
      </c>
      <c r="C12" s="109" t="s">
        <v>343</v>
      </c>
      <c r="D12" s="110">
        <v>6</v>
      </c>
      <c r="E12" s="110">
        <v>695</v>
      </c>
      <c r="F12" s="110" t="s">
        <v>373</v>
      </c>
      <c r="G12" s="110" t="s">
        <v>374</v>
      </c>
      <c r="H12" s="110" t="s">
        <v>226</v>
      </c>
      <c r="I12" s="109" t="s">
        <v>227</v>
      </c>
    </row>
    <row r="13" spans="1:9">
      <c r="A13" s="134">
        <v>7116125</v>
      </c>
      <c r="B13" s="109" t="s">
        <v>390</v>
      </c>
      <c r="C13" s="109" t="s">
        <v>391</v>
      </c>
      <c r="D13" s="110">
        <v>5</v>
      </c>
      <c r="E13" s="110">
        <v>546</v>
      </c>
      <c r="F13" s="110" t="s">
        <v>373</v>
      </c>
      <c r="G13" s="110" t="s">
        <v>374</v>
      </c>
      <c r="H13" s="110" t="s">
        <v>226</v>
      </c>
      <c r="I13" s="109" t="s">
        <v>227</v>
      </c>
    </row>
    <row r="14" spans="1:9">
      <c r="A14" s="134">
        <v>7114720</v>
      </c>
      <c r="B14" s="109" t="s">
        <v>392</v>
      </c>
      <c r="C14" s="109" t="s">
        <v>21</v>
      </c>
      <c r="D14" s="110">
        <v>5</v>
      </c>
      <c r="E14" s="110">
        <v>577</v>
      </c>
      <c r="F14" s="110" t="s">
        <v>373</v>
      </c>
      <c r="G14" s="110" t="s">
        <v>374</v>
      </c>
      <c r="H14" s="110" t="s">
        <v>226</v>
      </c>
      <c r="I14" s="109" t="s">
        <v>227</v>
      </c>
    </row>
    <row r="15" spans="1:9">
      <c r="A15" s="134">
        <v>7115658</v>
      </c>
      <c r="B15" s="109" t="s">
        <v>393</v>
      </c>
      <c r="C15" s="109" t="s">
        <v>340</v>
      </c>
      <c r="D15" s="110">
        <v>6</v>
      </c>
      <c r="E15" s="110">
        <v>620</v>
      </c>
      <c r="F15" s="110" t="s">
        <v>373</v>
      </c>
      <c r="G15" s="110" t="s">
        <v>374</v>
      </c>
      <c r="H15" s="110" t="s">
        <v>226</v>
      </c>
      <c r="I15" s="109" t="s">
        <v>227</v>
      </c>
    </row>
    <row r="16" spans="1:9">
      <c r="A16" s="134">
        <v>4212588</v>
      </c>
      <c r="B16" s="109" t="s">
        <v>394</v>
      </c>
      <c r="C16" s="109" t="s">
        <v>395</v>
      </c>
      <c r="D16" s="110">
        <v>11</v>
      </c>
      <c r="E16" s="110">
        <v>1157</v>
      </c>
      <c r="F16" s="110" t="s">
        <v>373</v>
      </c>
      <c r="G16" s="110" t="s">
        <v>374</v>
      </c>
      <c r="H16" s="110" t="s">
        <v>226</v>
      </c>
      <c r="I16" s="109" t="s">
        <v>227</v>
      </c>
    </row>
    <row r="17" spans="1:9">
      <c r="A17" s="134">
        <v>7116112</v>
      </c>
      <c r="B17" s="109" t="s">
        <v>396</v>
      </c>
      <c r="C17" s="109" t="s">
        <v>397</v>
      </c>
      <c r="D17" s="110">
        <v>5</v>
      </c>
      <c r="E17" s="110">
        <v>542</v>
      </c>
      <c r="F17" s="110" t="s">
        <v>375</v>
      </c>
      <c r="G17" s="110" t="s">
        <v>376</v>
      </c>
      <c r="H17" s="110" t="s">
        <v>226</v>
      </c>
      <c r="I17" s="109" t="s">
        <v>227</v>
      </c>
    </row>
    <row r="18" spans="1:9">
      <c r="A18" s="134">
        <v>9118721</v>
      </c>
      <c r="B18" s="109" t="s">
        <v>398</v>
      </c>
      <c r="C18" s="109" t="s">
        <v>399</v>
      </c>
      <c r="D18" s="110">
        <v>8</v>
      </c>
      <c r="E18" s="110">
        <v>871</v>
      </c>
      <c r="F18" s="110" t="s">
        <v>375</v>
      </c>
      <c r="G18" s="110" t="s">
        <v>376</v>
      </c>
      <c r="H18" s="110" t="s">
        <v>226</v>
      </c>
      <c r="I18" s="109" t="s">
        <v>227</v>
      </c>
    </row>
    <row r="19" spans="1:9">
      <c r="A19" s="134">
        <v>7115593</v>
      </c>
      <c r="B19" s="109" t="s">
        <v>112</v>
      </c>
      <c r="C19" s="109" t="s">
        <v>400</v>
      </c>
      <c r="D19" s="110">
        <v>5</v>
      </c>
      <c r="E19" s="110">
        <v>553</v>
      </c>
      <c r="F19" s="110" t="s">
        <v>375</v>
      </c>
      <c r="G19" s="110" t="s">
        <v>376</v>
      </c>
      <c r="H19" s="110" t="s">
        <v>226</v>
      </c>
      <c r="I19" s="109" t="s">
        <v>227</v>
      </c>
    </row>
    <row r="20" spans="1:9">
      <c r="A20" s="134">
        <v>713644</v>
      </c>
      <c r="B20" s="109" t="s">
        <v>117</v>
      </c>
      <c r="C20" s="109" t="s">
        <v>59</v>
      </c>
      <c r="D20" s="110">
        <v>6</v>
      </c>
      <c r="E20" s="110">
        <v>685</v>
      </c>
      <c r="F20" s="110" t="s">
        <v>379</v>
      </c>
      <c r="G20" s="110" t="s">
        <v>380</v>
      </c>
      <c r="H20" s="110" t="s">
        <v>226</v>
      </c>
      <c r="I20" s="109" t="s">
        <v>227</v>
      </c>
    </row>
    <row r="21" spans="1:9">
      <c r="A21" s="134">
        <v>7115876</v>
      </c>
      <c r="B21" s="109" t="s">
        <v>401</v>
      </c>
      <c r="C21" s="109" t="s">
        <v>402</v>
      </c>
      <c r="D21" s="110">
        <v>5</v>
      </c>
      <c r="E21" s="110">
        <v>500</v>
      </c>
      <c r="F21" s="110" t="s">
        <v>379</v>
      </c>
      <c r="G21" s="110" t="s">
        <v>380</v>
      </c>
      <c r="H21" s="110" t="s">
        <v>226</v>
      </c>
      <c r="I21" s="109" t="s">
        <v>227</v>
      </c>
    </row>
    <row r="22" spans="1:9">
      <c r="A22" s="134">
        <v>7116190</v>
      </c>
      <c r="B22" s="109" t="s">
        <v>403</v>
      </c>
      <c r="C22" s="109" t="s">
        <v>404</v>
      </c>
      <c r="D22" s="110">
        <v>5</v>
      </c>
      <c r="E22" s="110">
        <v>500</v>
      </c>
      <c r="F22" s="110" t="s">
        <v>379</v>
      </c>
      <c r="G22" s="110" t="s">
        <v>380</v>
      </c>
      <c r="H22" s="110" t="s">
        <v>226</v>
      </c>
      <c r="I22" s="109" t="s">
        <v>227</v>
      </c>
    </row>
    <row r="23" spans="1:9">
      <c r="A23" s="134">
        <v>3813842</v>
      </c>
      <c r="B23" s="109" t="s">
        <v>290</v>
      </c>
      <c r="C23" s="109" t="s">
        <v>80</v>
      </c>
      <c r="D23" s="110">
        <v>13</v>
      </c>
      <c r="E23" s="110">
        <v>1341</v>
      </c>
      <c r="F23" s="110" t="s">
        <v>379</v>
      </c>
      <c r="G23" s="110" t="s">
        <v>380</v>
      </c>
      <c r="H23" s="110" t="s">
        <v>226</v>
      </c>
      <c r="I23" s="109" t="s">
        <v>227</v>
      </c>
    </row>
    <row r="24" spans="1:9">
      <c r="A24" s="134">
        <v>7115357</v>
      </c>
      <c r="B24" s="109" t="s">
        <v>300</v>
      </c>
      <c r="C24" s="109" t="s">
        <v>24</v>
      </c>
      <c r="D24" s="110">
        <v>5</v>
      </c>
      <c r="E24" s="110">
        <v>570</v>
      </c>
      <c r="F24" s="110" t="s">
        <v>379</v>
      </c>
      <c r="G24" s="110" t="s">
        <v>380</v>
      </c>
      <c r="H24" s="110" t="s">
        <v>226</v>
      </c>
      <c r="I24" s="109" t="s">
        <v>227</v>
      </c>
    </row>
    <row r="25" spans="1:9">
      <c r="A25" s="134">
        <v>7116143</v>
      </c>
      <c r="B25" s="109" t="s">
        <v>405</v>
      </c>
      <c r="C25" s="109" t="s">
        <v>391</v>
      </c>
      <c r="D25" s="110">
        <v>5</v>
      </c>
      <c r="E25" s="110">
        <v>508</v>
      </c>
      <c r="F25" s="110" t="s">
        <v>381</v>
      </c>
      <c r="G25" s="110" t="s">
        <v>382</v>
      </c>
      <c r="H25" s="110" t="s">
        <v>226</v>
      </c>
      <c r="I25" s="109" t="s">
        <v>227</v>
      </c>
    </row>
    <row r="26" spans="1:9">
      <c r="A26" s="134">
        <v>7114007</v>
      </c>
      <c r="B26" s="109" t="s">
        <v>118</v>
      </c>
      <c r="C26" s="109" t="s">
        <v>61</v>
      </c>
      <c r="D26" s="110">
        <v>6</v>
      </c>
      <c r="E26" s="110">
        <v>655</v>
      </c>
      <c r="F26" s="110" t="s">
        <v>381</v>
      </c>
      <c r="G26" s="110" t="s">
        <v>382</v>
      </c>
      <c r="H26" s="110" t="s">
        <v>226</v>
      </c>
      <c r="I26" s="109" t="s">
        <v>227</v>
      </c>
    </row>
    <row r="27" spans="1:9">
      <c r="A27" s="134">
        <v>7112201</v>
      </c>
      <c r="B27" s="109" t="s">
        <v>406</v>
      </c>
      <c r="C27" s="109" t="s">
        <v>340</v>
      </c>
      <c r="D27" s="110">
        <v>11</v>
      </c>
      <c r="E27" s="110">
        <v>1134</v>
      </c>
      <c r="F27" s="110" t="s">
        <v>381</v>
      </c>
      <c r="G27" s="110" t="s">
        <v>382</v>
      </c>
      <c r="H27" s="110" t="s">
        <v>226</v>
      </c>
      <c r="I27" s="109" t="s">
        <v>227</v>
      </c>
    </row>
    <row r="28" spans="1:9">
      <c r="A28" s="134">
        <v>9213113</v>
      </c>
      <c r="B28" s="109" t="s">
        <v>353</v>
      </c>
      <c r="C28" s="109" t="s">
        <v>21</v>
      </c>
      <c r="D28" s="110">
        <v>10</v>
      </c>
      <c r="E28" s="110">
        <v>1035</v>
      </c>
      <c r="F28" s="110" t="s">
        <v>407</v>
      </c>
      <c r="G28" s="110" t="s">
        <v>408</v>
      </c>
      <c r="H28" s="110" t="s">
        <v>226</v>
      </c>
      <c r="I28" s="109" t="s">
        <v>227</v>
      </c>
    </row>
    <row r="29" spans="1:9">
      <c r="A29" s="134">
        <v>139358</v>
      </c>
      <c r="B29" s="109" t="s">
        <v>409</v>
      </c>
      <c r="C29" s="109" t="s">
        <v>410</v>
      </c>
      <c r="D29" s="110">
        <v>6</v>
      </c>
      <c r="E29" s="110">
        <v>618</v>
      </c>
      <c r="F29" s="110" t="s">
        <v>407</v>
      </c>
      <c r="G29" s="110" t="s">
        <v>408</v>
      </c>
      <c r="H29" s="110" t="s">
        <v>226</v>
      </c>
      <c r="I29" s="109" t="s">
        <v>227</v>
      </c>
    </row>
    <row r="30" spans="1:9">
      <c r="A30" s="134">
        <v>7114972</v>
      </c>
      <c r="B30" s="109" t="s">
        <v>120</v>
      </c>
      <c r="C30" s="109" t="s">
        <v>349</v>
      </c>
      <c r="D30" s="110">
        <v>5</v>
      </c>
      <c r="E30" s="110">
        <v>500</v>
      </c>
      <c r="F30" s="110" t="s">
        <v>407</v>
      </c>
      <c r="G30" s="110" t="s">
        <v>408</v>
      </c>
      <c r="H30" s="110" t="s">
        <v>226</v>
      </c>
      <c r="I30" s="109" t="s">
        <v>227</v>
      </c>
    </row>
    <row r="31" spans="1:9">
      <c r="A31" s="134">
        <v>7110705</v>
      </c>
      <c r="B31" s="109" t="s">
        <v>119</v>
      </c>
      <c r="C31" s="109" t="s">
        <v>411</v>
      </c>
      <c r="D31" s="110">
        <v>7</v>
      </c>
      <c r="E31" s="110">
        <v>770</v>
      </c>
      <c r="F31" s="110" t="s">
        <v>407</v>
      </c>
      <c r="G31" s="110" t="s">
        <v>408</v>
      </c>
      <c r="H31" s="110" t="s">
        <v>226</v>
      </c>
      <c r="I31" s="109" t="s">
        <v>227</v>
      </c>
    </row>
    <row r="32" spans="1:9">
      <c r="A32" s="134">
        <v>7116364</v>
      </c>
      <c r="B32" s="109" t="s">
        <v>412</v>
      </c>
      <c r="C32" s="109" t="s">
        <v>0</v>
      </c>
      <c r="D32" s="110">
        <v>5</v>
      </c>
      <c r="E32" s="110">
        <v>500</v>
      </c>
      <c r="F32" s="110" t="s">
        <v>383</v>
      </c>
      <c r="G32" s="110" t="s">
        <v>384</v>
      </c>
      <c r="H32" s="110" t="s">
        <v>226</v>
      </c>
      <c r="I32" s="109" t="s">
        <v>227</v>
      </c>
    </row>
    <row r="33" spans="1:9">
      <c r="A33" s="134">
        <v>7116183</v>
      </c>
      <c r="B33" s="109" t="s">
        <v>413</v>
      </c>
      <c r="C33" s="109" t="s">
        <v>414</v>
      </c>
      <c r="D33" s="110">
        <v>5</v>
      </c>
      <c r="E33" s="110">
        <v>500</v>
      </c>
      <c r="F33" s="110" t="s">
        <v>383</v>
      </c>
      <c r="G33" s="110" t="s">
        <v>384</v>
      </c>
      <c r="H33" s="110" t="s">
        <v>226</v>
      </c>
      <c r="I33" s="109" t="s">
        <v>227</v>
      </c>
    </row>
    <row r="34" spans="1:9">
      <c r="A34" s="134">
        <v>6921395</v>
      </c>
      <c r="B34" s="109" t="s">
        <v>415</v>
      </c>
      <c r="C34" s="109" t="s">
        <v>416</v>
      </c>
      <c r="D34" s="110">
        <v>9</v>
      </c>
      <c r="E34" s="110">
        <v>967</v>
      </c>
      <c r="F34" s="110" t="s">
        <v>417</v>
      </c>
      <c r="G34" s="110" t="s">
        <v>418</v>
      </c>
      <c r="H34" s="110" t="s">
        <v>226</v>
      </c>
      <c r="I34" s="109" t="s">
        <v>227</v>
      </c>
    </row>
    <row r="35" spans="1:9">
      <c r="A35" s="134">
        <v>711246</v>
      </c>
      <c r="B35" s="109" t="s">
        <v>127</v>
      </c>
      <c r="C35" s="109" t="s">
        <v>231</v>
      </c>
      <c r="D35" s="110">
        <v>8</v>
      </c>
      <c r="E35" s="110">
        <v>851</v>
      </c>
      <c r="F35" s="110" t="s">
        <v>388</v>
      </c>
      <c r="G35" s="110" t="s">
        <v>389</v>
      </c>
      <c r="H35" s="110" t="s">
        <v>226</v>
      </c>
      <c r="I35" s="109" t="s">
        <v>227</v>
      </c>
    </row>
    <row r="36" spans="1:9">
      <c r="A36" s="135">
        <v>7115309</v>
      </c>
      <c r="B36" s="111" t="s">
        <v>419</v>
      </c>
      <c r="C36" s="111" t="s">
        <v>420</v>
      </c>
      <c r="D36" s="112">
        <v>5</v>
      </c>
      <c r="E36" s="112">
        <v>500</v>
      </c>
      <c r="F36" s="112" t="s">
        <v>375</v>
      </c>
      <c r="G36" s="112" t="s">
        <v>376</v>
      </c>
      <c r="H36" s="112" t="s">
        <v>229</v>
      </c>
      <c r="I36" s="111" t="s">
        <v>233</v>
      </c>
    </row>
    <row r="37" spans="1:9">
      <c r="A37" s="135">
        <v>7116268</v>
      </c>
      <c r="B37" s="111" t="s">
        <v>283</v>
      </c>
      <c r="C37" s="111" t="s">
        <v>228</v>
      </c>
      <c r="D37" s="112">
        <v>5</v>
      </c>
      <c r="E37" s="112">
        <v>500</v>
      </c>
      <c r="F37" s="112" t="s">
        <v>373</v>
      </c>
      <c r="G37" s="112" t="s">
        <v>374</v>
      </c>
      <c r="H37" s="112" t="s">
        <v>226</v>
      </c>
      <c r="I37" s="111" t="s">
        <v>233</v>
      </c>
    </row>
    <row r="38" spans="1:9">
      <c r="A38" s="135">
        <v>713402</v>
      </c>
      <c r="B38" s="111" t="s">
        <v>246</v>
      </c>
      <c r="C38" s="111" t="s">
        <v>285</v>
      </c>
      <c r="D38" s="112">
        <v>14</v>
      </c>
      <c r="E38" s="112">
        <v>1449</v>
      </c>
      <c r="F38" s="112" t="s">
        <v>373</v>
      </c>
      <c r="G38" s="112" t="s">
        <v>374</v>
      </c>
      <c r="H38" s="112" t="s">
        <v>226</v>
      </c>
      <c r="I38" s="111" t="s">
        <v>233</v>
      </c>
    </row>
    <row r="39" spans="1:9">
      <c r="A39" s="135">
        <v>938900</v>
      </c>
      <c r="B39" s="111" t="s">
        <v>92</v>
      </c>
      <c r="C39" s="111" t="s">
        <v>345</v>
      </c>
      <c r="D39" s="112">
        <v>17</v>
      </c>
      <c r="E39" s="112">
        <v>1784</v>
      </c>
      <c r="F39" s="112" t="s">
        <v>373</v>
      </c>
      <c r="G39" s="112" t="s">
        <v>374</v>
      </c>
      <c r="H39" s="112" t="s">
        <v>226</v>
      </c>
      <c r="I39" s="111" t="s">
        <v>233</v>
      </c>
    </row>
    <row r="40" spans="1:9">
      <c r="A40" s="135">
        <v>7114738</v>
      </c>
      <c r="B40" s="111" t="s">
        <v>91</v>
      </c>
      <c r="C40" s="111" t="s">
        <v>340</v>
      </c>
      <c r="D40" s="112">
        <v>5</v>
      </c>
      <c r="E40" s="112">
        <v>500</v>
      </c>
      <c r="F40" s="112" t="s">
        <v>375</v>
      </c>
      <c r="G40" s="112" t="s">
        <v>376</v>
      </c>
      <c r="H40" s="112" t="s">
        <v>226</v>
      </c>
      <c r="I40" s="111" t="s">
        <v>233</v>
      </c>
    </row>
    <row r="41" spans="1:9">
      <c r="A41" s="135">
        <v>711578</v>
      </c>
      <c r="B41" s="111" t="s">
        <v>94</v>
      </c>
      <c r="C41" s="111" t="s">
        <v>61</v>
      </c>
      <c r="D41" s="112">
        <v>14</v>
      </c>
      <c r="E41" s="112">
        <v>1463</v>
      </c>
      <c r="F41" s="112" t="s">
        <v>381</v>
      </c>
      <c r="G41" s="112" t="s">
        <v>382</v>
      </c>
      <c r="H41" s="112" t="s">
        <v>226</v>
      </c>
      <c r="I41" s="111" t="s">
        <v>233</v>
      </c>
    </row>
    <row r="42" spans="1:9">
      <c r="A42" s="135">
        <v>718405</v>
      </c>
      <c r="B42" s="111" t="s">
        <v>93</v>
      </c>
      <c r="C42" s="111" t="s">
        <v>51</v>
      </c>
      <c r="D42" s="112">
        <v>5</v>
      </c>
      <c r="E42" s="112">
        <v>500</v>
      </c>
      <c r="F42" s="112" t="s">
        <v>381</v>
      </c>
      <c r="G42" s="112" t="s">
        <v>382</v>
      </c>
      <c r="H42" s="112" t="s">
        <v>226</v>
      </c>
      <c r="I42" s="111" t="s">
        <v>233</v>
      </c>
    </row>
    <row r="43" spans="1:9">
      <c r="A43" s="135">
        <v>7116159</v>
      </c>
      <c r="B43" s="111" t="s">
        <v>421</v>
      </c>
      <c r="C43" s="111" t="s">
        <v>400</v>
      </c>
      <c r="D43" s="112">
        <v>5</v>
      </c>
      <c r="E43" s="112">
        <v>500</v>
      </c>
      <c r="F43" s="112" t="s">
        <v>381</v>
      </c>
      <c r="G43" s="112" t="s">
        <v>382</v>
      </c>
      <c r="H43" s="112" t="s">
        <v>226</v>
      </c>
      <c r="I43" s="111" t="s">
        <v>233</v>
      </c>
    </row>
    <row r="44" spans="1:9">
      <c r="A44" s="135">
        <v>7116152</v>
      </c>
      <c r="B44" s="111" t="s">
        <v>422</v>
      </c>
      <c r="C44" s="111" t="s">
        <v>48</v>
      </c>
      <c r="D44" s="112">
        <v>5</v>
      </c>
      <c r="E44" s="112">
        <v>500</v>
      </c>
      <c r="F44" s="112" t="s">
        <v>407</v>
      </c>
      <c r="G44" s="112" t="s">
        <v>408</v>
      </c>
      <c r="H44" s="112" t="s">
        <v>226</v>
      </c>
      <c r="I44" s="111" t="s">
        <v>233</v>
      </c>
    </row>
    <row r="45" spans="1:9">
      <c r="A45" s="135">
        <v>7115912</v>
      </c>
      <c r="B45" s="111" t="s">
        <v>423</v>
      </c>
      <c r="C45" s="111" t="s">
        <v>60</v>
      </c>
      <c r="D45" s="112">
        <v>5</v>
      </c>
      <c r="E45" s="112">
        <v>500</v>
      </c>
      <c r="F45" s="112" t="s">
        <v>383</v>
      </c>
      <c r="G45" s="112" t="s">
        <v>384</v>
      </c>
      <c r="H45" s="112" t="s">
        <v>226</v>
      </c>
      <c r="I45" s="111" t="s">
        <v>233</v>
      </c>
    </row>
    <row r="46" spans="1:9">
      <c r="A46" s="135">
        <v>627718</v>
      </c>
      <c r="B46" s="111" t="s">
        <v>95</v>
      </c>
      <c r="C46" s="111" t="s">
        <v>85</v>
      </c>
      <c r="D46" s="112">
        <v>7</v>
      </c>
      <c r="E46" s="112">
        <v>729</v>
      </c>
      <c r="F46" s="112" t="s">
        <v>383</v>
      </c>
      <c r="G46" s="112" t="s">
        <v>384</v>
      </c>
      <c r="H46" s="112" t="s">
        <v>226</v>
      </c>
      <c r="I46" s="111" t="s">
        <v>233</v>
      </c>
    </row>
    <row r="47" spans="1:9">
      <c r="A47" s="135">
        <v>7194</v>
      </c>
      <c r="B47" s="111" t="s">
        <v>424</v>
      </c>
      <c r="C47" s="111" t="s">
        <v>46</v>
      </c>
      <c r="D47" s="112">
        <v>12</v>
      </c>
      <c r="E47" s="112">
        <v>1206</v>
      </c>
      <c r="F47" s="112" t="s">
        <v>417</v>
      </c>
      <c r="G47" s="112" t="s">
        <v>418</v>
      </c>
      <c r="H47" s="112" t="s">
        <v>226</v>
      </c>
      <c r="I47" s="111" t="s">
        <v>233</v>
      </c>
    </row>
    <row r="48" spans="1:9">
      <c r="A48" s="135">
        <v>7175</v>
      </c>
      <c r="B48" s="111" t="s">
        <v>358</v>
      </c>
      <c r="C48" s="111" t="s">
        <v>232</v>
      </c>
      <c r="D48" s="112">
        <v>16</v>
      </c>
      <c r="E48" s="112">
        <v>1652</v>
      </c>
      <c r="F48" s="112" t="s">
        <v>388</v>
      </c>
      <c r="G48" s="112" t="s">
        <v>389</v>
      </c>
      <c r="H48" s="112" t="s">
        <v>226</v>
      </c>
      <c r="I48" s="111" t="s">
        <v>233</v>
      </c>
    </row>
    <row r="49" spans="1:9">
      <c r="A49" s="135">
        <v>7115168</v>
      </c>
      <c r="B49" s="111" t="s">
        <v>96</v>
      </c>
      <c r="C49" s="111" t="s">
        <v>97</v>
      </c>
      <c r="D49" s="112">
        <v>5</v>
      </c>
      <c r="E49" s="112">
        <v>570</v>
      </c>
      <c r="F49" s="112" t="s">
        <v>388</v>
      </c>
      <c r="G49" s="112" t="s">
        <v>389</v>
      </c>
      <c r="H49" s="112" t="s">
        <v>226</v>
      </c>
      <c r="I49" s="111" t="s">
        <v>233</v>
      </c>
    </row>
    <row r="50" spans="1:9">
      <c r="A50" s="136">
        <v>7113743</v>
      </c>
      <c r="B50" s="113" t="s">
        <v>425</v>
      </c>
      <c r="C50" s="113" t="s">
        <v>426</v>
      </c>
      <c r="D50" s="114">
        <v>5</v>
      </c>
      <c r="E50" s="114">
        <v>500</v>
      </c>
      <c r="F50" s="114" t="s">
        <v>373</v>
      </c>
      <c r="G50" s="114" t="s">
        <v>374</v>
      </c>
      <c r="H50" s="114" t="s">
        <v>226</v>
      </c>
      <c r="I50" s="113" t="s">
        <v>71</v>
      </c>
    </row>
    <row r="51" spans="1:9">
      <c r="A51" s="136">
        <v>5421878</v>
      </c>
      <c r="B51" s="113" t="s">
        <v>427</v>
      </c>
      <c r="C51" s="113" t="s">
        <v>61</v>
      </c>
      <c r="D51" s="114">
        <v>7</v>
      </c>
      <c r="E51" s="114">
        <v>751</v>
      </c>
      <c r="F51" s="114" t="s">
        <v>375</v>
      </c>
      <c r="G51" s="114" t="s">
        <v>376</v>
      </c>
      <c r="H51" s="114" t="s">
        <v>226</v>
      </c>
      <c r="I51" s="113" t="s">
        <v>71</v>
      </c>
    </row>
    <row r="52" spans="1:9">
      <c r="A52" s="136">
        <v>7113657</v>
      </c>
      <c r="B52" s="113" t="s">
        <v>352</v>
      </c>
      <c r="C52" s="113" t="s">
        <v>428</v>
      </c>
      <c r="D52" s="114">
        <v>7</v>
      </c>
      <c r="E52" s="114">
        <v>748</v>
      </c>
      <c r="F52" s="114" t="s">
        <v>379</v>
      </c>
      <c r="G52" s="114" t="s">
        <v>380</v>
      </c>
      <c r="H52" s="114" t="s">
        <v>226</v>
      </c>
      <c r="I52" s="113" t="s">
        <v>71</v>
      </c>
    </row>
    <row r="53" spans="1:9">
      <c r="A53" s="136">
        <v>7116180</v>
      </c>
      <c r="B53" s="113" t="s">
        <v>429</v>
      </c>
      <c r="C53" s="113" t="s">
        <v>430</v>
      </c>
      <c r="D53" s="114">
        <v>5</v>
      </c>
      <c r="E53" s="114">
        <v>500</v>
      </c>
      <c r="F53" s="114" t="s">
        <v>379</v>
      </c>
      <c r="G53" s="114" t="s">
        <v>380</v>
      </c>
      <c r="H53" s="114" t="s">
        <v>226</v>
      </c>
      <c r="I53" s="113" t="s">
        <v>71</v>
      </c>
    </row>
    <row r="54" spans="1:9">
      <c r="A54" s="136">
        <v>7114001</v>
      </c>
      <c r="B54" s="113" t="s">
        <v>140</v>
      </c>
      <c r="C54" s="113" t="s">
        <v>141</v>
      </c>
      <c r="D54" s="114">
        <v>8</v>
      </c>
      <c r="E54" s="114">
        <v>802</v>
      </c>
      <c r="F54" s="114" t="s">
        <v>383</v>
      </c>
      <c r="G54" s="114" t="s">
        <v>384</v>
      </c>
      <c r="H54" s="114" t="s">
        <v>226</v>
      </c>
      <c r="I54" s="113" t="s">
        <v>71</v>
      </c>
    </row>
    <row r="55" spans="1:9">
      <c r="A55" s="136">
        <v>714762</v>
      </c>
      <c r="B55" s="113" t="s">
        <v>73</v>
      </c>
      <c r="C55" s="113" t="s">
        <v>74</v>
      </c>
      <c r="D55" s="114">
        <v>9</v>
      </c>
      <c r="E55" s="114">
        <v>981</v>
      </c>
      <c r="F55" s="114" t="s">
        <v>417</v>
      </c>
      <c r="G55" s="114" t="s">
        <v>418</v>
      </c>
      <c r="H55" s="114" t="s">
        <v>226</v>
      </c>
      <c r="I55" s="113" t="s">
        <v>71</v>
      </c>
    </row>
    <row r="56" spans="1:9">
      <c r="A56" s="137">
        <v>7115480</v>
      </c>
      <c r="B56" s="115" t="s">
        <v>295</v>
      </c>
      <c r="C56" s="115" t="s">
        <v>17</v>
      </c>
      <c r="D56" s="116">
        <v>5</v>
      </c>
      <c r="E56" s="116">
        <v>500</v>
      </c>
      <c r="F56" s="116" t="s">
        <v>375</v>
      </c>
      <c r="G56" s="116" t="s">
        <v>376</v>
      </c>
      <c r="H56" s="116" t="s">
        <v>229</v>
      </c>
      <c r="I56" s="115" t="s">
        <v>431</v>
      </c>
    </row>
    <row r="57" spans="1:9">
      <c r="A57" s="137">
        <v>7115481</v>
      </c>
      <c r="B57" s="115" t="s">
        <v>19</v>
      </c>
      <c r="C57" s="115" t="s">
        <v>354</v>
      </c>
      <c r="D57" s="116">
        <v>5</v>
      </c>
      <c r="E57" s="116">
        <v>543</v>
      </c>
      <c r="F57" s="116" t="s">
        <v>379</v>
      </c>
      <c r="G57" s="116" t="s">
        <v>380</v>
      </c>
      <c r="H57" s="116" t="s">
        <v>229</v>
      </c>
      <c r="I57" s="115" t="s">
        <v>431</v>
      </c>
    </row>
    <row r="58" spans="1:9">
      <c r="A58" s="137">
        <v>7115091</v>
      </c>
      <c r="B58" s="115" t="s">
        <v>432</v>
      </c>
      <c r="C58" s="115" t="s">
        <v>433</v>
      </c>
      <c r="D58" s="116">
        <v>5</v>
      </c>
      <c r="E58" s="116">
        <v>500</v>
      </c>
      <c r="F58" s="116" t="s">
        <v>407</v>
      </c>
      <c r="G58" s="116" t="s">
        <v>408</v>
      </c>
      <c r="H58" s="116" t="s">
        <v>229</v>
      </c>
      <c r="I58" s="115" t="s">
        <v>431</v>
      </c>
    </row>
    <row r="59" spans="1:9">
      <c r="A59" s="137">
        <v>717599</v>
      </c>
      <c r="B59" s="115" t="s">
        <v>434</v>
      </c>
      <c r="C59" s="115" t="s">
        <v>148</v>
      </c>
      <c r="D59" s="116">
        <v>5</v>
      </c>
      <c r="E59" s="116">
        <v>500</v>
      </c>
      <c r="F59" s="116" t="s">
        <v>407</v>
      </c>
      <c r="G59" s="116" t="s">
        <v>408</v>
      </c>
      <c r="H59" s="116" t="s">
        <v>229</v>
      </c>
      <c r="I59" s="115" t="s">
        <v>431</v>
      </c>
    </row>
    <row r="60" spans="1:9">
      <c r="A60" s="137">
        <v>7114210</v>
      </c>
      <c r="B60" s="115" t="s">
        <v>435</v>
      </c>
      <c r="C60" s="115" t="s">
        <v>395</v>
      </c>
      <c r="D60" s="116">
        <v>6</v>
      </c>
      <c r="E60" s="116">
        <v>614</v>
      </c>
      <c r="F60" s="116" t="s">
        <v>373</v>
      </c>
      <c r="G60" s="116" t="s">
        <v>374</v>
      </c>
      <c r="H60" s="116" t="s">
        <v>226</v>
      </c>
      <c r="I60" s="115" t="s">
        <v>431</v>
      </c>
    </row>
    <row r="61" spans="1:9">
      <c r="A61" s="137">
        <v>7111058</v>
      </c>
      <c r="B61" s="115" t="s">
        <v>363</v>
      </c>
      <c r="C61" s="115" t="s">
        <v>18</v>
      </c>
      <c r="D61" s="116">
        <v>5</v>
      </c>
      <c r="E61" s="116">
        <v>599</v>
      </c>
      <c r="F61" s="116" t="s">
        <v>379</v>
      </c>
      <c r="G61" s="116" t="s">
        <v>380</v>
      </c>
      <c r="H61" s="116" t="s">
        <v>226</v>
      </c>
      <c r="I61" s="115" t="s">
        <v>431</v>
      </c>
    </row>
    <row r="62" spans="1:9">
      <c r="A62" s="137">
        <v>7116202</v>
      </c>
      <c r="B62" s="115" t="s">
        <v>436</v>
      </c>
      <c r="C62" s="115" t="s">
        <v>391</v>
      </c>
      <c r="D62" s="116">
        <v>5</v>
      </c>
      <c r="E62" s="116">
        <v>500</v>
      </c>
      <c r="F62" s="116" t="s">
        <v>379</v>
      </c>
      <c r="G62" s="116" t="s">
        <v>380</v>
      </c>
      <c r="H62" s="116" t="s">
        <v>226</v>
      </c>
      <c r="I62" s="115" t="s">
        <v>431</v>
      </c>
    </row>
    <row r="63" spans="1:9">
      <c r="A63" s="137">
        <v>7110042</v>
      </c>
      <c r="B63" s="115" t="s">
        <v>295</v>
      </c>
      <c r="C63" s="115" t="s">
        <v>365</v>
      </c>
      <c r="D63" s="116">
        <v>5</v>
      </c>
      <c r="E63" s="116">
        <v>500</v>
      </c>
      <c r="F63" s="116" t="s">
        <v>379</v>
      </c>
      <c r="G63" s="116" t="s">
        <v>380</v>
      </c>
      <c r="H63" s="116" t="s">
        <v>226</v>
      </c>
      <c r="I63" s="115" t="s">
        <v>431</v>
      </c>
    </row>
    <row r="64" spans="1:9">
      <c r="A64" s="137">
        <v>71378</v>
      </c>
      <c r="B64" s="115" t="s">
        <v>19</v>
      </c>
      <c r="C64" s="115" t="s">
        <v>29</v>
      </c>
      <c r="D64" s="116">
        <v>13</v>
      </c>
      <c r="E64" s="116">
        <v>1368</v>
      </c>
      <c r="F64" s="116" t="s">
        <v>381</v>
      </c>
      <c r="G64" s="116" t="s">
        <v>382</v>
      </c>
      <c r="H64" s="116" t="s">
        <v>226</v>
      </c>
      <c r="I64" s="115" t="s">
        <v>431</v>
      </c>
    </row>
    <row r="65" spans="1:9">
      <c r="A65" s="137">
        <v>718013</v>
      </c>
      <c r="B65" s="115" t="s">
        <v>23</v>
      </c>
      <c r="C65" s="115" t="s">
        <v>24</v>
      </c>
      <c r="D65" s="116">
        <v>9</v>
      </c>
      <c r="E65" s="116">
        <v>977</v>
      </c>
      <c r="F65" s="116" t="s">
        <v>381</v>
      </c>
      <c r="G65" s="116" t="s">
        <v>382</v>
      </c>
      <c r="H65" s="116" t="s">
        <v>226</v>
      </c>
      <c r="I65" s="115" t="s">
        <v>431</v>
      </c>
    </row>
    <row r="66" spans="1:9">
      <c r="A66" s="137">
        <v>7111431</v>
      </c>
      <c r="B66" s="115" t="s">
        <v>25</v>
      </c>
      <c r="C66" s="115" t="s">
        <v>26</v>
      </c>
      <c r="D66" s="116">
        <v>9</v>
      </c>
      <c r="E66" s="116">
        <v>969</v>
      </c>
      <c r="F66" s="116" t="s">
        <v>381</v>
      </c>
      <c r="G66" s="116" t="s">
        <v>382</v>
      </c>
      <c r="H66" s="116" t="s">
        <v>226</v>
      </c>
      <c r="I66" s="115" t="s">
        <v>431</v>
      </c>
    </row>
    <row r="67" spans="1:9">
      <c r="A67" s="137">
        <v>7114595</v>
      </c>
      <c r="B67" s="115" t="s">
        <v>22</v>
      </c>
      <c r="C67" s="115" t="s">
        <v>18</v>
      </c>
      <c r="D67" s="116">
        <v>10</v>
      </c>
      <c r="E67" s="116">
        <v>1039</v>
      </c>
      <c r="F67" s="116" t="s">
        <v>381</v>
      </c>
      <c r="G67" s="116" t="s">
        <v>382</v>
      </c>
      <c r="H67" s="116" t="s">
        <v>226</v>
      </c>
      <c r="I67" s="115" t="s">
        <v>431</v>
      </c>
    </row>
    <row r="68" spans="1:9">
      <c r="A68" s="137">
        <v>718426</v>
      </c>
      <c r="B68" s="115" t="s">
        <v>20</v>
      </c>
      <c r="C68" s="115" t="s">
        <v>21</v>
      </c>
      <c r="D68" s="116">
        <v>6</v>
      </c>
      <c r="E68" s="116">
        <v>627</v>
      </c>
      <c r="F68" s="116" t="s">
        <v>381</v>
      </c>
      <c r="G68" s="116" t="s">
        <v>382</v>
      </c>
      <c r="H68" s="116" t="s">
        <v>226</v>
      </c>
      <c r="I68" s="115" t="s">
        <v>431</v>
      </c>
    </row>
    <row r="69" spans="1:9">
      <c r="A69" s="137">
        <v>711642</v>
      </c>
      <c r="B69" s="115" t="s">
        <v>27</v>
      </c>
      <c r="C69" s="115" t="s">
        <v>28</v>
      </c>
      <c r="D69" s="116">
        <v>12</v>
      </c>
      <c r="E69" s="116">
        <v>1243</v>
      </c>
      <c r="F69" s="116" t="s">
        <v>381</v>
      </c>
      <c r="G69" s="116" t="s">
        <v>382</v>
      </c>
      <c r="H69" s="116" t="s">
        <v>226</v>
      </c>
      <c r="I69" s="115" t="s">
        <v>431</v>
      </c>
    </row>
    <row r="70" spans="1:9">
      <c r="A70" s="137">
        <v>711290</v>
      </c>
      <c r="B70" s="115" t="s">
        <v>355</v>
      </c>
      <c r="C70" s="115" t="s">
        <v>31</v>
      </c>
      <c r="D70" s="116">
        <v>6</v>
      </c>
      <c r="E70" s="116">
        <v>649</v>
      </c>
      <c r="F70" s="116" t="s">
        <v>417</v>
      </c>
      <c r="G70" s="116" t="s">
        <v>418</v>
      </c>
      <c r="H70" s="116" t="s">
        <v>226</v>
      </c>
      <c r="I70" s="115" t="s">
        <v>431</v>
      </c>
    </row>
    <row r="71" spans="1:9">
      <c r="A71" s="137">
        <v>7111639</v>
      </c>
      <c r="B71" s="115" t="s">
        <v>30</v>
      </c>
      <c r="C71" s="115" t="s">
        <v>231</v>
      </c>
      <c r="D71" s="116">
        <v>10</v>
      </c>
      <c r="E71" s="116">
        <v>1057</v>
      </c>
      <c r="F71" s="116" t="s">
        <v>417</v>
      </c>
      <c r="G71" s="116" t="s">
        <v>418</v>
      </c>
      <c r="H71" s="116" t="s">
        <v>226</v>
      </c>
      <c r="I71" s="115" t="s">
        <v>431</v>
      </c>
    </row>
    <row r="72" spans="1:9">
      <c r="A72" s="138">
        <v>713595</v>
      </c>
      <c r="B72" s="117" t="s">
        <v>68</v>
      </c>
      <c r="C72" s="117" t="s">
        <v>69</v>
      </c>
      <c r="D72" s="118">
        <v>6</v>
      </c>
      <c r="E72" s="118">
        <v>625</v>
      </c>
      <c r="F72" s="118" t="s">
        <v>379</v>
      </c>
      <c r="G72" s="118" t="s">
        <v>380</v>
      </c>
      <c r="H72" s="118" t="s">
        <v>229</v>
      </c>
      <c r="I72" s="117" t="s">
        <v>67</v>
      </c>
    </row>
    <row r="73" spans="1:9">
      <c r="A73" s="138">
        <v>7110727</v>
      </c>
      <c r="B73" s="117" t="s">
        <v>108</v>
      </c>
      <c r="C73" s="117" t="s">
        <v>242</v>
      </c>
      <c r="D73" s="118">
        <v>5</v>
      </c>
      <c r="E73" s="118">
        <v>510</v>
      </c>
      <c r="F73" s="118" t="s">
        <v>379</v>
      </c>
      <c r="G73" s="118" t="s">
        <v>380</v>
      </c>
      <c r="H73" s="118" t="s">
        <v>229</v>
      </c>
      <c r="I73" s="117" t="s">
        <v>67</v>
      </c>
    </row>
    <row r="74" spans="1:9">
      <c r="A74" s="138">
        <v>7114815</v>
      </c>
      <c r="B74" s="117" t="s">
        <v>286</v>
      </c>
      <c r="C74" s="117" t="s">
        <v>228</v>
      </c>
      <c r="D74" s="118">
        <v>7</v>
      </c>
      <c r="E74" s="118">
        <v>752</v>
      </c>
      <c r="F74" s="118" t="s">
        <v>375</v>
      </c>
      <c r="G74" s="118" t="s">
        <v>376</v>
      </c>
      <c r="H74" s="118" t="s">
        <v>226</v>
      </c>
      <c r="I74" s="117" t="s">
        <v>67</v>
      </c>
    </row>
    <row r="75" spans="1:9">
      <c r="A75" s="138">
        <v>712158</v>
      </c>
      <c r="B75" s="117" t="s">
        <v>362</v>
      </c>
      <c r="C75" s="117" t="s">
        <v>24</v>
      </c>
      <c r="D75" s="118">
        <v>12</v>
      </c>
      <c r="E75" s="118">
        <v>1285</v>
      </c>
      <c r="F75" s="118" t="s">
        <v>375</v>
      </c>
      <c r="G75" s="118" t="s">
        <v>376</v>
      </c>
      <c r="H75" s="118" t="s">
        <v>226</v>
      </c>
      <c r="I75" s="117" t="s">
        <v>67</v>
      </c>
    </row>
    <row r="76" spans="1:9">
      <c r="A76" s="138">
        <v>703361</v>
      </c>
      <c r="B76" s="117" t="s">
        <v>437</v>
      </c>
      <c r="C76" s="117" t="s">
        <v>41</v>
      </c>
      <c r="D76" s="118">
        <v>12</v>
      </c>
      <c r="E76" s="118">
        <v>1242</v>
      </c>
      <c r="F76" s="118" t="s">
        <v>379</v>
      </c>
      <c r="G76" s="118" t="s">
        <v>380</v>
      </c>
      <c r="H76" s="118" t="s">
        <v>226</v>
      </c>
      <c r="I76" s="117" t="s">
        <v>67</v>
      </c>
    </row>
    <row r="77" spans="1:9">
      <c r="A77" s="138">
        <v>718135</v>
      </c>
      <c r="B77" s="117" t="s">
        <v>438</v>
      </c>
      <c r="C77" s="117" t="s">
        <v>231</v>
      </c>
      <c r="D77" s="118">
        <v>5</v>
      </c>
      <c r="E77" s="118">
        <v>594</v>
      </c>
      <c r="F77" s="118" t="s">
        <v>381</v>
      </c>
      <c r="G77" s="118" t="s">
        <v>382</v>
      </c>
      <c r="H77" s="118" t="s">
        <v>226</v>
      </c>
      <c r="I77" s="117" t="s">
        <v>67</v>
      </c>
    </row>
    <row r="78" spans="1:9">
      <c r="A78" s="138">
        <v>717070</v>
      </c>
      <c r="B78" s="117" t="s">
        <v>70</v>
      </c>
      <c r="C78" s="117" t="s">
        <v>347</v>
      </c>
      <c r="D78" s="118">
        <v>6</v>
      </c>
      <c r="E78" s="118">
        <v>638</v>
      </c>
      <c r="F78" s="118" t="s">
        <v>407</v>
      </c>
      <c r="G78" s="118" t="s">
        <v>408</v>
      </c>
      <c r="H78" s="118" t="s">
        <v>226</v>
      </c>
      <c r="I78" s="117" t="s">
        <v>67</v>
      </c>
    </row>
    <row r="79" spans="1:9">
      <c r="A79" s="138">
        <v>7116027</v>
      </c>
      <c r="B79" s="117" t="s">
        <v>439</v>
      </c>
      <c r="C79" s="117" t="s">
        <v>59</v>
      </c>
      <c r="D79" s="118">
        <v>5</v>
      </c>
      <c r="E79" s="118">
        <v>500</v>
      </c>
      <c r="F79" s="118" t="s">
        <v>407</v>
      </c>
      <c r="G79" s="118" t="s">
        <v>408</v>
      </c>
      <c r="H79" s="118" t="s">
        <v>226</v>
      </c>
      <c r="I79" s="117" t="s">
        <v>67</v>
      </c>
    </row>
    <row r="80" spans="1:9">
      <c r="A80" s="138">
        <v>711149</v>
      </c>
      <c r="B80" s="117" t="s">
        <v>322</v>
      </c>
      <c r="C80" s="117" t="s">
        <v>53</v>
      </c>
      <c r="D80" s="118">
        <v>13</v>
      </c>
      <c r="E80" s="118">
        <v>1338</v>
      </c>
      <c r="F80" s="118" t="s">
        <v>407</v>
      </c>
      <c r="G80" s="118" t="s">
        <v>408</v>
      </c>
      <c r="H80" s="118" t="s">
        <v>226</v>
      </c>
      <c r="I80" s="117" t="s">
        <v>67</v>
      </c>
    </row>
    <row r="81" spans="1:9">
      <c r="A81" s="138">
        <v>713826</v>
      </c>
      <c r="B81" s="117" t="s">
        <v>361</v>
      </c>
      <c r="C81" s="117" t="s">
        <v>0</v>
      </c>
      <c r="D81" s="118">
        <v>10</v>
      </c>
      <c r="E81" s="118">
        <v>1085</v>
      </c>
      <c r="F81" s="118" t="s">
        <v>383</v>
      </c>
      <c r="G81" s="118" t="s">
        <v>384</v>
      </c>
      <c r="H81" s="118" t="s">
        <v>226</v>
      </c>
      <c r="I81" s="117" t="s">
        <v>67</v>
      </c>
    </row>
    <row r="82" spans="1:9">
      <c r="A82" s="138">
        <v>716164</v>
      </c>
      <c r="B82" s="117" t="s">
        <v>440</v>
      </c>
      <c r="C82" s="117" t="s">
        <v>231</v>
      </c>
      <c r="D82" s="118">
        <v>8</v>
      </c>
      <c r="E82" s="118">
        <v>821</v>
      </c>
      <c r="F82" s="118" t="s">
        <v>383</v>
      </c>
      <c r="G82" s="118" t="s">
        <v>384</v>
      </c>
      <c r="H82" s="118" t="s">
        <v>226</v>
      </c>
      <c r="I82" s="117" t="s">
        <v>67</v>
      </c>
    </row>
    <row r="83" spans="1:9">
      <c r="A83" s="134">
        <v>718924</v>
      </c>
      <c r="B83" s="109" t="s">
        <v>441</v>
      </c>
      <c r="C83" s="109" t="s">
        <v>442</v>
      </c>
      <c r="D83" s="110">
        <v>5</v>
      </c>
      <c r="E83" s="110">
        <v>500</v>
      </c>
      <c r="F83" s="110" t="s">
        <v>407</v>
      </c>
      <c r="G83" s="110" t="s">
        <v>408</v>
      </c>
      <c r="H83" s="110" t="s">
        <v>229</v>
      </c>
      <c r="I83" s="109" t="s">
        <v>235</v>
      </c>
    </row>
    <row r="84" spans="1:9">
      <c r="A84" s="134">
        <v>7112389</v>
      </c>
      <c r="B84" s="109" t="s">
        <v>129</v>
      </c>
      <c r="C84" s="109" t="s">
        <v>85</v>
      </c>
      <c r="D84" s="110">
        <v>8</v>
      </c>
      <c r="E84" s="110">
        <v>857</v>
      </c>
      <c r="F84" s="110" t="s">
        <v>381</v>
      </c>
      <c r="G84" s="110" t="s">
        <v>382</v>
      </c>
      <c r="H84" s="110" t="s">
        <v>226</v>
      </c>
      <c r="I84" s="109" t="s">
        <v>235</v>
      </c>
    </row>
    <row r="85" spans="1:9">
      <c r="A85" s="134">
        <v>714798</v>
      </c>
      <c r="B85" s="109" t="s">
        <v>201</v>
      </c>
      <c r="C85" s="109" t="s">
        <v>61</v>
      </c>
      <c r="D85" s="110">
        <v>10</v>
      </c>
      <c r="E85" s="110">
        <v>1069</v>
      </c>
      <c r="F85" s="110" t="s">
        <v>381</v>
      </c>
      <c r="G85" s="110" t="s">
        <v>382</v>
      </c>
      <c r="H85" s="110" t="s">
        <v>226</v>
      </c>
      <c r="I85" s="109" t="s">
        <v>235</v>
      </c>
    </row>
    <row r="86" spans="1:9">
      <c r="A86" s="134">
        <v>712190</v>
      </c>
      <c r="B86" s="109" t="s">
        <v>128</v>
      </c>
      <c r="C86" s="109" t="s">
        <v>29</v>
      </c>
      <c r="D86" s="110">
        <v>7</v>
      </c>
      <c r="E86" s="110">
        <v>782</v>
      </c>
      <c r="F86" s="110" t="s">
        <v>381</v>
      </c>
      <c r="G86" s="110" t="s">
        <v>382</v>
      </c>
      <c r="H86" s="110" t="s">
        <v>226</v>
      </c>
      <c r="I86" s="109" t="s">
        <v>235</v>
      </c>
    </row>
    <row r="87" spans="1:9">
      <c r="A87" s="134">
        <v>7115717</v>
      </c>
      <c r="B87" s="109" t="s">
        <v>443</v>
      </c>
      <c r="C87" s="109" t="s">
        <v>61</v>
      </c>
      <c r="D87" s="110">
        <v>5</v>
      </c>
      <c r="E87" s="110">
        <v>582</v>
      </c>
      <c r="F87" s="110" t="s">
        <v>381</v>
      </c>
      <c r="G87" s="110" t="s">
        <v>382</v>
      </c>
      <c r="H87" s="110" t="s">
        <v>226</v>
      </c>
      <c r="I87" s="109" t="s">
        <v>235</v>
      </c>
    </row>
    <row r="88" spans="1:9">
      <c r="A88" s="134">
        <v>7115757</v>
      </c>
      <c r="B88" s="109" t="s">
        <v>444</v>
      </c>
      <c r="C88" s="109" t="s">
        <v>445</v>
      </c>
      <c r="D88" s="110">
        <v>5</v>
      </c>
      <c r="E88" s="110">
        <v>500</v>
      </c>
      <c r="F88" s="110" t="s">
        <v>407</v>
      </c>
      <c r="G88" s="110" t="s">
        <v>408</v>
      </c>
      <c r="H88" s="110" t="s">
        <v>226</v>
      </c>
      <c r="I88" s="109" t="s">
        <v>235</v>
      </c>
    </row>
    <row r="89" spans="1:9">
      <c r="A89" s="134">
        <v>719043</v>
      </c>
      <c r="B89" s="109" t="s">
        <v>132</v>
      </c>
      <c r="C89" s="109" t="s">
        <v>60</v>
      </c>
      <c r="D89" s="110">
        <v>9</v>
      </c>
      <c r="E89" s="110">
        <v>920</v>
      </c>
      <c r="F89" s="110" t="s">
        <v>407</v>
      </c>
      <c r="G89" s="110" t="s">
        <v>408</v>
      </c>
      <c r="H89" s="110" t="s">
        <v>226</v>
      </c>
      <c r="I89" s="109" t="s">
        <v>235</v>
      </c>
    </row>
    <row r="90" spans="1:9">
      <c r="A90" s="134">
        <v>713946</v>
      </c>
      <c r="B90" s="109" t="s">
        <v>131</v>
      </c>
      <c r="C90" s="109" t="s">
        <v>53</v>
      </c>
      <c r="D90" s="110">
        <v>6</v>
      </c>
      <c r="E90" s="110">
        <v>644</v>
      </c>
      <c r="F90" s="110" t="s">
        <v>383</v>
      </c>
      <c r="G90" s="110" t="s">
        <v>384</v>
      </c>
      <c r="H90" s="110" t="s">
        <v>226</v>
      </c>
      <c r="I90" s="109" t="s">
        <v>235</v>
      </c>
    </row>
    <row r="91" spans="1:9">
      <c r="A91" s="134">
        <v>716119</v>
      </c>
      <c r="B91" s="109" t="s">
        <v>130</v>
      </c>
      <c r="C91" s="109" t="s">
        <v>85</v>
      </c>
      <c r="D91" s="110">
        <v>5</v>
      </c>
      <c r="E91" s="110">
        <v>569</v>
      </c>
      <c r="F91" s="110" t="s">
        <v>383</v>
      </c>
      <c r="G91" s="110" t="s">
        <v>384</v>
      </c>
      <c r="H91" s="110" t="s">
        <v>226</v>
      </c>
      <c r="I91" s="109" t="s">
        <v>235</v>
      </c>
    </row>
    <row r="92" spans="1:9">
      <c r="A92" s="134">
        <v>712866</v>
      </c>
      <c r="B92" s="109" t="s">
        <v>209</v>
      </c>
      <c r="C92" s="109" t="s">
        <v>133</v>
      </c>
      <c r="D92" s="110">
        <v>5</v>
      </c>
      <c r="E92" s="110">
        <v>500</v>
      </c>
      <c r="F92" s="110" t="s">
        <v>388</v>
      </c>
      <c r="G92" s="110" t="s">
        <v>389</v>
      </c>
      <c r="H92" s="110" t="s">
        <v>226</v>
      </c>
      <c r="I92" s="109" t="s">
        <v>235</v>
      </c>
    </row>
    <row r="93" spans="1:9">
      <c r="A93" s="134">
        <v>716231</v>
      </c>
      <c r="B93" s="109" t="s">
        <v>134</v>
      </c>
      <c r="C93" s="109" t="s">
        <v>135</v>
      </c>
      <c r="D93" s="110">
        <v>5</v>
      </c>
      <c r="E93" s="110">
        <v>573</v>
      </c>
      <c r="F93" s="110" t="s">
        <v>446</v>
      </c>
      <c r="G93" s="110" t="s">
        <v>447</v>
      </c>
      <c r="H93" s="110" t="s">
        <v>226</v>
      </c>
      <c r="I93" s="109" t="s">
        <v>235</v>
      </c>
    </row>
    <row r="94" spans="1:9">
      <c r="A94" s="139">
        <v>713016</v>
      </c>
      <c r="B94" s="119" t="s">
        <v>138</v>
      </c>
      <c r="C94" s="119" t="s">
        <v>242</v>
      </c>
      <c r="D94" s="120">
        <v>8</v>
      </c>
      <c r="E94" s="120">
        <v>815</v>
      </c>
      <c r="F94" s="120" t="s">
        <v>379</v>
      </c>
      <c r="G94" s="120" t="s">
        <v>380</v>
      </c>
      <c r="H94" s="120" t="s">
        <v>229</v>
      </c>
      <c r="I94" s="119" t="s">
        <v>236</v>
      </c>
    </row>
    <row r="95" spans="1:9">
      <c r="A95" s="139">
        <v>7115948</v>
      </c>
      <c r="B95" s="119" t="s">
        <v>448</v>
      </c>
      <c r="C95" s="119" t="s">
        <v>207</v>
      </c>
      <c r="D95" s="120">
        <v>5</v>
      </c>
      <c r="E95" s="120">
        <v>500</v>
      </c>
      <c r="F95" s="120" t="s">
        <v>373</v>
      </c>
      <c r="G95" s="120" t="s">
        <v>374</v>
      </c>
      <c r="H95" s="120" t="s">
        <v>226</v>
      </c>
      <c r="I95" s="119" t="s">
        <v>236</v>
      </c>
    </row>
    <row r="96" spans="1:9">
      <c r="A96" s="139">
        <v>713617</v>
      </c>
      <c r="B96" s="119" t="s">
        <v>137</v>
      </c>
      <c r="C96" s="119" t="s">
        <v>12</v>
      </c>
      <c r="D96" s="120">
        <v>12</v>
      </c>
      <c r="E96" s="120">
        <v>1218</v>
      </c>
      <c r="F96" s="120" t="s">
        <v>375</v>
      </c>
      <c r="G96" s="120" t="s">
        <v>376</v>
      </c>
      <c r="H96" s="120" t="s">
        <v>226</v>
      </c>
      <c r="I96" s="119" t="s">
        <v>236</v>
      </c>
    </row>
    <row r="97" spans="1:9">
      <c r="A97" s="139">
        <v>716512</v>
      </c>
      <c r="B97" s="119" t="s">
        <v>449</v>
      </c>
      <c r="C97" s="119" t="s">
        <v>450</v>
      </c>
      <c r="D97" s="120">
        <v>8</v>
      </c>
      <c r="E97" s="120">
        <v>888</v>
      </c>
      <c r="F97" s="120" t="s">
        <v>375</v>
      </c>
      <c r="G97" s="120" t="s">
        <v>376</v>
      </c>
      <c r="H97" s="120" t="s">
        <v>226</v>
      </c>
      <c r="I97" s="119" t="s">
        <v>236</v>
      </c>
    </row>
    <row r="98" spans="1:9">
      <c r="A98" s="139">
        <v>7114326</v>
      </c>
      <c r="B98" s="119" t="s">
        <v>451</v>
      </c>
      <c r="C98" s="119" t="s">
        <v>228</v>
      </c>
      <c r="D98" s="120">
        <v>5</v>
      </c>
      <c r="E98" s="120">
        <v>505</v>
      </c>
      <c r="F98" s="120" t="s">
        <v>375</v>
      </c>
      <c r="G98" s="120" t="s">
        <v>376</v>
      </c>
      <c r="H98" s="120" t="s">
        <v>226</v>
      </c>
      <c r="I98" s="119" t="s">
        <v>236</v>
      </c>
    </row>
    <row r="99" spans="1:9">
      <c r="A99" s="139">
        <v>7116287</v>
      </c>
      <c r="B99" s="119" t="s">
        <v>452</v>
      </c>
      <c r="C99" s="119" t="s">
        <v>59</v>
      </c>
      <c r="D99" s="120">
        <v>5</v>
      </c>
      <c r="E99" s="120">
        <v>500</v>
      </c>
      <c r="F99" s="120" t="s">
        <v>379</v>
      </c>
      <c r="G99" s="120" t="s">
        <v>380</v>
      </c>
      <c r="H99" s="120" t="s">
        <v>226</v>
      </c>
      <c r="I99" s="119" t="s">
        <v>236</v>
      </c>
    </row>
    <row r="100" spans="1:9">
      <c r="A100" s="139">
        <v>7114988</v>
      </c>
      <c r="B100" s="119" t="s">
        <v>284</v>
      </c>
      <c r="C100" s="119" t="s">
        <v>81</v>
      </c>
      <c r="D100" s="120">
        <v>5</v>
      </c>
      <c r="E100" s="120">
        <v>500</v>
      </c>
      <c r="F100" s="120" t="s">
        <v>379</v>
      </c>
      <c r="G100" s="120" t="s">
        <v>380</v>
      </c>
      <c r="H100" s="120" t="s">
        <v>226</v>
      </c>
      <c r="I100" s="119" t="s">
        <v>236</v>
      </c>
    </row>
    <row r="101" spans="1:9">
      <c r="A101" s="139">
        <v>715741</v>
      </c>
      <c r="B101" s="119" t="s">
        <v>453</v>
      </c>
      <c r="C101" s="119" t="s">
        <v>18</v>
      </c>
      <c r="D101" s="120">
        <v>12</v>
      </c>
      <c r="E101" s="120">
        <v>1283</v>
      </c>
      <c r="F101" s="120" t="s">
        <v>379</v>
      </c>
      <c r="G101" s="120" t="s">
        <v>380</v>
      </c>
      <c r="H101" s="120" t="s">
        <v>226</v>
      </c>
      <c r="I101" s="119" t="s">
        <v>236</v>
      </c>
    </row>
    <row r="102" spans="1:9">
      <c r="A102" s="139">
        <v>39247</v>
      </c>
      <c r="B102" s="119" t="s">
        <v>139</v>
      </c>
      <c r="C102" s="119" t="s">
        <v>348</v>
      </c>
      <c r="D102" s="120">
        <v>10</v>
      </c>
      <c r="E102" s="120">
        <v>1073</v>
      </c>
      <c r="F102" s="120" t="s">
        <v>381</v>
      </c>
      <c r="G102" s="120" t="s">
        <v>382</v>
      </c>
      <c r="H102" s="120" t="s">
        <v>226</v>
      </c>
      <c r="I102" s="119" t="s">
        <v>236</v>
      </c>
    </row>
    <row r="103" spans="1:9">
      <c r="A103" s="139">
        <v>9323892</v>
      </c>
      <c r="B103" s="119" t="s">
        <v>454</v>
      </c>
      <c r="C103" s="119" t="s">
        <v>455</v>
      </c>
      <c r="D103" s="120">
        <v>6</v>
      </c>
      <c r="E103" s="120">
        <v>619</v>
      </c>
      <c r="F103" s="120" t="s">
        <v>407</v>
      </c>
      <c r="G103" s="120" t="s">
        <v>408</v>
      </c>
      <c r="H103" s="120" t="s">
        <v>226</v>
      </c>
      <c r="I103" s="119" t="s">
        <v>236</v>
      </c>
    </row>
    <row r="104" spans="1:9">
      <c r="A104" s="139">
        <v>7114644</v>
      </c>
      <c r="B104" s="119" t="s">
        <v>142</v>
      </c>
      <c r="C104" s="119" t="s">
        <v>143</v>
      </c>
      <c r="D104" s="120">
        <v>5</v>
      </c>
      <c r="E104" s="120">
        <v>599</v>
      </c>
      <c r="F104" s="120" t="s">
        <v>417</v>
      </c>
      <c r="G104" s="120" t="s">
        <v>418</v>
      </c>
      <c r="H104" s="120" t="s">
        <v>226</v>
      </c>
      <c r="I104" s="119" t="s">
        <v>236</v>
      </c>
    </row>
    <row r="105" spans="1:9">
      <c r="A105" s="140">
        <v>7116138</v>
      </c>
      <c r="B105" s="121" t="s">
        <v>456</v>
      </c>
      <c r="C105" s="121" t="s">
        <v>457</v>
      </c>
      <c r="D105" s="122">
        <v>5</v>
      </c>
      <c r="E105" s="122">
        <v>500</v>
      </c>
      <c r="F105" s="122" t="s">
        <v>373</v>
      </c>
      <c r="G105" s="122" t="s">
        <v>374</v>
      </c>
      <c r="H105" s="122" t="s">
        <v>229</v>
      </c>
      <c r="I105" s="121" t="s">
        <v>238</v>
      </c>
    </row>
    <row r="106" spans="1:9">
      <c r="A106" s="140">
        <v>7113686</v>
      </c>
      <c r="B106" s="121" t="s">
        <v>99</v>
      </c>
      <c r="C106" s="121" t="s">
        <v>207</v>
      </c>
      <c r="D106" s="122">
        <v>7</v>
      </c>
      <c r="E106" s="122">
        <v>795</v>
      </c>
      <c r="F106" s="122" t="s">
        <v>373</v>
      </c>
      <c r="G106" s="122" t="s">
        <v>374</v>
      </c>
      <c r="H106" s="122" t="s">
        <v>226</v>
      </c>
      <c r="I106" s="121" t="s">
        <v>238</v>
      </c>
    </row>
    <row r="107" spans="1:9">
      <c r="A107" s="140">
        <v>714201</v>
      </c>
      <c r="B107" s="121" t="s">
        <v>321</v>
      </c>
      <c r="C107" s="121" t="s">
        <v>339</v>
      </c>
      <c r="D107" s="122">
        <v>9</v>
      </c>
      <c r="E107" s="122">
        <v>971</v>
      </c>
      <c r="F107" s="122" t="s">
        <v>373</v>
      </c>
      <c r="G107" s="122" t="s">
        <v>374</v>
      </c>
      <c r="H107" s="122" t="s">
        <v>226</v>
      </c>
      <c r="I107" s="121" t="s">
        <v>238</v>
      </c>
    </row>
    <row r="108" spans="1:9">
      <c r="A108" s="140">
        <v>393483</v>
      </c>
      <c r="B108" s="121" t="s">
        <v>458</v>
      </c>
      <c r="C108" s="121" t="s">
        <v>459</v>
      </c>
      <c r="D108" s="122">
        <v>13</v>
      </c>
      <c r="E108" s="122">
        <v>1303</v>
      </c>
      <c r="F108" s="122" t="s">
        <v>373</v>
      </c>
      <c r="G108" s="122" t="s">
        <v>374</v>
      </c>
      <c r="H108" s="122" t="s">
        <v>226</v>
      </c>
      <c r="I108" s="121" t="s">
        <v>238</v>
      </c>
    </row>
    <row r="109" spans="1:9">
      <c r="A109" s="140">
        <v>7116052</v>
      </c>
      <c r="B109" s="121" t="s">
        <v>460</v>
      </c>
      <c r="C109" s="121" t="s">
        <v>29</v>
      </c>
      <c r="D109" s="122">
        <v>5</v>
      </c>
      <c r="E109" s="122">
        <v>597</v>
      </c>
      <c r="F109" s="122" t="s">
        <v>375</v>
      </c>
      <c r="G109" s="122" t="s">
        <v>376</v>
      </c>
      <c r="H109" s="122" t="s">
        <v>226</v>
      </c>
      <c r="I109" s="121" t="s">
        <v>238</v>
      </c>
    </row>
    <row r="110" spans="1:9">
      <c r="A110" s="140">
        <v>7110838</v>
      </c>
      <c r="B110" s="121" t="s">
        <v>99</v>
      </c>
      <c r="C110" s="121" t="s">
        <v>294</v>
      </c>
      <c r="D110" s="122">
        <v>6</v>
      </c>
      <c r="E110" s="122">
        <v>627</v>
      </c>
      <c r="F110" s="122" t="s">
        <v>375</v>
      </c>
      <c r="G110" s="122" t="s">
        <v>376</v>
      </c>
      <c r="H110" s="122" t="s">
        <v>226</v>
      </c>
      <c r="I110" s="121" t="s">
        <v>238</v>
      </c>
    </row>
    <row r="111" spans="1:9">
      <c r="A111" s="140">
        <v>713268</v>
      </c>
      <c r="B111" s="121" t="s">
        <v>101</v>
      </c>
      <c r="C111" s="121" t="s">
        <v>341</v>
      </c>
      <c r="D111" s="122">
        <v>11</v>
      </c>
      <c r="E111" s="122">
        <v>1137</v>
      </c>
      <c r="F111" s="122" t="s">
        <v>379</v>
      </c>
      <c r="G111" s="122" t="s">
        <v>380</v>
      </c>
      <c r="H111" s="122" t="s">
        <v>226</v>
      </c>
      <c r="I111" s="121" t="s">
        <v>238</v>
      </c>
    </row>
    <row r="112" spans="1:9">
      <c r="A112" s="140">
        <v>7111915</v>
      </c>
      <c r="B112" s="121" t="s">
        <v>461</v>
      </c>
      <c r="C112" s="121" t="s">
        <v>59</v>
      </c>
      <c r="D112" s="122">
        <v>6</v>
      </c>
      <c r="E112" s="122">
        <v>648</v>
      </c>
      <c r="F112" s="122" t="s">
        <v>407</v>
      </c>
      <c r="G112" s="122" t="s">
        <v>408</v>
      </c>
      <c r="H112" s="122" t="s">
        <v>226</v>
      </c>
      <c r="I112" s="121" t="s">
        <v>238</v>
      </c>
    </row>
    <row r="113" spans="1:9">
      <c r="A113" s="140">
        <v>7115467</v>
      </c>
      <c r="B113" s="121" t="s">
        <v>100</v>
      </c>
      <c r="C113" s="121" t="s">
        <v>356</v>
      </c>
      <c r="D113" s="122">
        <v>5</v>
      </c>
      <c r="E113" s="122">
        <v>500</v>
      </c>
      <c r="F113" s="122" t="s">
        <v>407</v>
      </c>
      <c r="G113" s="122" t="s">
        <v>408</v>
      </c>
      <c r="H113" s="122" t="s">
        <v>226</v>
      </c>
      <c r="I113" s="121" t="s">
        <v>238</v>
      </c>
    </row>
    <row r="114" spans="1:9">
      <c r="A114" s="140">
        <v>7115007</v>
      </c>
      <c r="B114" s="121" t="s">
        <v>104</v>
      </c>
      <c r="C114" s="121" t="s">
        <v>349</v>
      </c>
      <c r="D114" s="122">
        <v>5</v>
      </c>
      <c r="E114" s="122">
        <v>577</v>
      </c>
      <c r="F114" s="122" t="s">
        <v>383</v>
      </c>
      <c r="G114" s="122" t="s">
        <v>384</v>
      </c>
      <c r="H114" s="122" t="s">
        <v>226</v>
      </c>
      <c r="I114" s="121" t="s">
        <v>238</v>
      </c>
    </row>
    <row r="115" spans="1:9">
      <c r="A115" s="140">
        <v>715183</v>
      </c>
      <c r="B115" s="121" t="s">
        <v>108</v>
      </c>
      <c r="C115" s="121" t="s">
        <v>0</v>
      </c>
      <c r="D115" s="122">
        <v>13</v>
      </c>
      <c r="E115" s="122">
        <v>1316</v>
      </c>
      <c r="F115" s="122" t="s">
        <v>383</v>
      </c>
      <c r="G115" s="122" t="s">
        <v>384</v>
      </c>
      <c r="H115" s="122" t="s">
        <v>226</v>
      </c>
      <c r="I115" s="121" t="s">
        <v>238</v>
      </c>
    </row>
    <row r="116" spans="1:9">
      <c r="A116" s="140">
        <v>713619</v>
      </c>
      <c r="B116" s="121" t="s">
        <v>105</v>
      </c>
      <c r="C116" s="121" t="s">
        <v>106</v>
      </c>
      <c r="D116" s="122">
        <v>7</v>
      </c>
      <c r="E116" s="122">
        <v>772</v>
      </c>
      <c r="F116" s="122" t="s">
        <v>383</v>
      </c>
      <c r="G116" s="122" t="s">
        <v>384</v>
      </c>
      <c r="H116" s="122" t="s">
        <v>226</v>
      </c>
      <c r="I116" s="121" t="s">
        <v>238</v>
      </c>
    </row>
    <row r="117" spans="1:9">
      <c r="A117" s="140">
        <v>715973</v>
      </c>
      <c r="B117" s="121" t="s">
        <v>321</v>
      </c>
      <c r="C117" s="121" t="s">
        <v>0</v>
      </c>
      <c r="D117" s="122">
        <v>7</v>
      </c>
      <c r="E117" s="122">
        <v>721</v>
      </c>
      <c r="F117" s="122" t="s">
        <v>383</v>
      </c>
      <c r="G117" s="122" t="s">
        <v>384</v>
      </c>
      <c r="H117" s="122" t="s">
        <v>226</v>
      </c>
      <c r="I117" s="121" t="s">
        <v>238</v>
      </c>
    </row>
    <row r="118" spans="1:9">
      <c r="A118" s="140">
        <v>7114487</v>
      </c>
      <c r="B118" s="121" t="s">
        <v>107</v>
      </c>
      <c r="C118" s="121" t="s">
        <v>48</v>
      </c>
      <c r="D118" s="122">
        <v>12</v>
      </c>
      <c r="E118" s="122">
        <v>1215</v>
      </c>
      <c r="F118" s="122" t="s">
        <v>383</v>
      </c>
      <c r="G118" s="122" t="s">
        <v>384</v>
      </c>
      <c r="H118" s="122" t="s">
        <v>226</v>
      </c>
      <c r="I118" s="121" t="s">
        <v>238</v>
      </c>
    </row>
    <row r="119" spans="1:9">
      <c r="A119" s="140">
        <v>7111250</v>
      </c>
      <c r="B119" s="121" t="s">
        <v>72</v>
      </c>
      <c r="C119" s="121" t="s">
        <v>60</v>
      </c>
      <c r="D119" s="122">
        <v>7</v>
      </c>
      <c r="E119" s="122">
        <v>708</v>
      </c>
      <c r="F119" s="122" t="s">
        <v>383</v>
      </c>
      <c r="G119" s="122" t="s">
        <v>384</v>
      </c>
      <c r="H119" s="122" t="s">
        <v>226</v>
      </c>
      <c r="I119" s="121" t="s">
        <v>238</v>
      </c>
    </row>
    <row r="120" spans="1:9">
      <c r="A120" s="140">
        <v>7110222</v>
      </c>
      <c r="B120" s="121" t="s">
        <v>102</v>
      </c>
      <c r="C120" s="121" t="s">
        <v>103</v>
      </c>
      <c r="D120" s="122">
        <v>5</v>
      </c>
      <c r="E120" s="122">
        <v>569</v>
      </c>
      <c r="F120" s="122" t="s">
        <v>417</v>
      </c>
      <c r="G120" s="122" t="s">
        <v>418</v>
      </c>
      <c r="H120" s="122" t="s">
        <v>226</v>
      </c>
      <c r="I120" s="121" t="s">
        <v>238</v>
      </c>
    </row>
    <row r="121" spans="1:9">
      <c r="A121" s="140">
        <v>691832</v>
      </c>
      <c r="B121" s="121" t="s">
        <v>462</v>
      </c>
      <c r="C121" s="121" t="s">
        <v>106</v>
      </c>
      <c r="D121" s="122">
        <v>6</v>
      </c>
      <c r="E121" s="122">
        <v>683</v>
      </c>
      <c r="F121" s="122" t="s">
        <v>388</v>
      </c>
      <c r="G121" s="122" t="s">
        <v>389</v>
      </c>
      <c r="H121" s="122" t="s">
        <v>226</v>
      </c>
      <c r="I121" s="121" t="s">
        <v>238</v>
      </c>
    </row>
    <row r="122" spans="1:9">
      <c r="A122" s="135">
        <v>7116181</v>
      </c>
      <c r="B122" s="111" t="s">
        <v>463</v>
      </c>
      <c r="C122" s="111" t="s">
        <v>464</v>
      </c>
      <c r="D122" s="112">
        <v>5</v>
      </c>
      <c r="E122" s="112">
        <v>500</v>
      </c>
      <c r="F122" s="112" t="s">
        <v>379</v>
      </c>
      <c r="G122" s="112" t="s">
        <v>380</v>
      </c>
      <c r="H122" s="112" t="s">
        <v>229</v>
      </c>
      <c r="I122" s="111" t="s">
        <v>239</v>
      </c>
    </row>
    <row r="123" spans="1:9">
      <c r="A123" s="135">
        <v>719430</v>
      </c>
      <c r="B123" s="111" t="s">
        <v>190</v>
      </c>
      <c r="C123" s="111" t="s">
        <v>191</v>
      </c>
      <c r="D123" s="112">
        <v>5</v>
      </c>
      <c r="E123" s="112">
        <v>500</v>
      </c>
      <c r="F123" s="112" t="s">
        <v>381</v>
      </c>
      <c r="G123" s="112" t="s">
        <v>382</v>
      </c>
      <c r="H123" s="112" t="s">
        <v>229</v>
      </c>
      <c r="I123" s="111" t="s">
        <v>239</v>
      </c>
    </row>
    <row r="124" spans="1:9">
      <c r="A124" s="135">
        <v>719302</v>
      </c>
      <c r="B124" s="111" t="s">
        <v>189</v>
      </c>
      <c r="C124" s="111" t="s">
        <v>36</v>
      </c>
      <c r="D124" s="112">
        <v>5</v>
      </c>
      <c r="E124" s="112">
        <v>500</v>
      </c>
      <c r="F124" s="112" t="s">
        <v>407</v>
      </c>
      <c r="G124" s="112" t="s">
        <v>408</v>
      </c>
      <c r="H124" s="112" t="s">
        <v>229</v>
      </c>
      <c r="I124" s="111" t="s">
        <v>239</v>
      </c>
    </row>
    <row r="125" spans="1:9">
      <c r="A125" s="135">
        <v>8013143</v>
      </c>
      <c r="B125" s="111" t="s">
        <v>183</v>
      </c>
      <c r="C125" s="111" t="s">
        <v>296</v>
      </c>
      <c r="D125" s="112">
        <v>9</v>
      </c>
      <c r="E125" s="112">
        <v>938</v>
      </c>
      <c r="F125" s="112" t="s">
        <v>373</v>
      </c>
      <c r="G125" s="112" t="s">
        <v>374</v>
      </c>
      <c r="H125" s="112" t="s">
        <v>226</v>
      </c>
      <c r="I125" s="111" t="s">
        <v>239</v>
      </c>
    </row>
    <row r="126" spans="1:9">
      <c r="A126" s="135">
        <v>715996</v>
      </c>
      <c r="B126" s="111" t="s">
        <v>185</v>
      </c>
      <c r="C126" s="111" t="s">
        <v>186</v>
      </c>
      <c r="D126" s="112">
        <v>13</v>
      </c>
      <c r="E126" s="112">
        <v>1327</v>
      </c>
      <c r="F126" s="112" t="s">
        <v>375</v>
      </c>
      <c r="G126" s="112" t="s">
        <v>376</v>
      </c>
      <c r="H126" s="112" t="s">
        <v>226</v>
      </c>
      <c r="I126" s="111" t="s">
        <v>239</v>
      </c>
    </row>
    <row r="127" spans="1:9">
      <c r="A127" s="135">
        <v>712810</v>
      </c>
      <c r="B127" s="111" t="s">
        <v>200</v>
      </c>
      <c r="C127" s="111" t="s">
        <v>187</v>
      </c>
      <c r="D127" s="112">
        <v>13</v>
      </c>
      <c r="E127" s="112">
        <v>1311</v>
      </c>
      <c r="F127" s="112" t="s">
        <v>375</v>
      </c>
      <c r="G127" s="112" t="s">
        <v>376</v>
      </c>
      <c r="H127" s="112" t="s">
        <v>226</v>
      </c>
      <c r="I127" s="111" t="s">
        <v>239</v>
      </c>
    </row>
    <row r="128" spans="1:9">
      <c r="A128" s="135">
        <v>895351</v>
      </c>
      <c r="B128" s="111" t="s">
        <v>184</v>
      </c>
      <c r="C128" s="111" t="s">
        <v>234</v>
      </c>
      <c r="D128" s="112">
        <v>9</v>
      </c>
      <c r="E128" s="112">
        <v>985</v>
      </c>
      <c r="F128" s="112" t="s">
        <v>375</v>
      </c>
      <c r="G128" s="112" t="s">
        <v>376</v>
      </c>
      <c r="H128" s="112" t="s">
        <v>226</v>
      </c>
      <c r="I128" s="111" t="s">
        <v>239</v>
      </c>
    </row>
    <row r="129" spans="1:9">
      <c r="A129" s="135">
        <v>717727</v>
      </c>
      <c r="B129" s="111" t="s">
        <v>192</v>
      </c>
      <c r="C129" s="111" t="s">
        <v>146</v>
      </c>
      <c r="D129" s="112">
        <v>10</v>
      </c>
      <c r="E129" s="112">
        <v>1052</v>
      </c>
      <c r="F129" s="112" t="s">
        <v>379</v>
      </c>
      <c r="G129" s="112" t="s">
        <v>380</v>
      </c>
      <c r="H129" s="112" t="s">
        <v>226</v>
      </c>
      <c r="I129" s="111" t="s">
        <v>239</v>
      </c>
    </row>
    <row r="130" spans="1:9">
      <c r="A130" s="135">
        <v>585868</v>
      </c>
      <c r="B130" s="111" t="s">
        <v>194</v>
      </c>
      <c r="C130" s="111" t="s">
        <v>80</v>
      </c>
      <c r="D130" s="112">
        <v>15</v>
      </c>
      <c r="E130" s="112">
        <v>1585</v>
      </c>
      <c r="F130" s="112" t="s">
        <v>379</v>
      </c>
      <c r="G130" s="112" t="s">
        <v>380</v>
      </c>
      <c r="H130" s="112" t="s">
        <v>226</v>
      </c>
      <c r="I130" s="111" t="s">
        <v>239</v>
      </c>
    </row>
    <row r="131" spans="1:9">
      <c r="A131" s="135">
        <v>7116093</v>
      </c>
      <c r="B131" s="111" t="s">
        <v>465</v>
      </c>
      <c r="C131" s="111" t="s">
        <v>21</v>
      </c>
      <c r="D131" s="112">
        <v>5</v>
      </c>
      <c r="E131" s="112">
        <v>500</v>
      </c>
      <c r="F131" s="112" t="s">
        <v>379</v>
      </c>
      <c r="G131" s="112" t="s">
        <v>380</v>
      </c>
      <c r="H131" s="112" t="s">
        <v>226</v>
      </c>
      <c r="I131" s="111" t="s">
        <v>239</v>
      </c>
    </row>
    <row r="132" spans="1:9">
      <c r="A132" s="135">
        <v>714600</v>
      </c>
      <c r="B132" s="111" t="s">
        <v>193</v>
      </c>
      <c r="C132" s="111" t="s">
        <v>349</v>
      </c>
      <c r="D132" s="112">
        <v>12</v>
      </c>
      <c r="E132" s="112">
        <v>1222</v>
      </c>
      <c r="F132" s="112" t="s">
        <v>381</v>
      </c>
      <c r="G132" s="112" t="s">
        <v>382</v>
      </c>
      <c r="H132" s="112" t="s">
        <v>226</v>
      </c>
      <c r="I132" s="111" t="s">
        <v>239</v>
      </c>
    </row>
    <row r="133" spans="1:9">
      <c r="A133" s="135">
        <v>7113803</v>
      </c>
      <c r="B133" s="111" t="s">
        <v>241</v>
      </c>
      <c r="C133" s="111" t="s">
        <v>301</v>
      </c>
      <c r="D133" s="112">
        <v>8</v>
      </c>
      <c r="E133" s="112">
        <v>877</v>
      </c>
      <c r="F133" s="112" t="s">
        <v>381</v>
      </c>
      <c r="G133" s="112" t="s">
        <v>382</v>
      </c>
      <c r="H133" s="112" t="s">
        <v>226</v>
      </c>
      <c r="I133" s="111" t="s">
        <v>239</v>
      </c>
    </row>
    <row r="134" spans="1:9">
      <c r="A134" s="135">
        <v>7114947</v>
      </c>
      <c r="B134" s="111" t="s">
        <v>188</v>
      </c>
      <c r="C134" s="111" t="s">
        <v>340</v>
      </c>
      <c r="D134" s="112">
        <v>5</v>
      </c>
      <c r="E134" s="112">
        <v>580</v>
      </c>
      <c r="F134" s="112" t="s">
        <v>381</v>
      </c>
      <c r="G134" s="112" t="s">
        <v>382</v>
      </c>
      <c r="H134" s="112" t="s">
        <v>226</v>
      </c>
      <c r="I134" s="111" t="s">
        <v>239</v>
      </c>
    </row>
    <row r="135" spans="1:9">
      <c r="A135" s="135">
        <v>9426512</v>
      </c>
      <c r="B135" s="111" t="s">
        <v>466</v>
      </c>
      <c r="C135" s="111" t="s">
        <v>59</v>
      </c>
      <c r="D135" s="112">
        <v>9</v>
      </c>
      <c r="E135" s="112">
        <v>969</v>
      </c>
      <c r="F135" s="112" t="s">
        <v>381</v>
      </c>
      <c r="G135" s="112" t="s">
        <v>382</v>
      </c>
      <c r="H135" s="112" t="s">
        <v>226</v>
      </c>
      <c r="I135" s="111" t="s">
        <v>239</v>
      </c>
    </row>
    <row r="136" spans="1:9">
      <c r="A136" s="135">
        <v>717018</v>
      </c>
      <c r="B136" s="111" t="s">
        <v>467</v>
      </c>
      <c r="C136" s="111" t="s">
        <v>186</v>
      </c>
      <c r="D136" s="112">
        <v>7</v>
      </c>
      <c r="E136" s="112">
        <v>713</v>
      </c>
      <c r="F136" s="112" t="s">
        <v>407</v>
      </c>
      <c r="G136" s="112" t="s">
        <v>408</v>
      </c>
      <c r="H136" s="112" t="s">
        <v>226</v>
      </c>
      <c r="I136" s="111" t="s">
        <v>239</v>
      </c>
    </row>
    <row r="137" spans="1:9">
      <c r="A137" s="135">
        <v>715476</v>
      </c>
      <c r="B137" s="111" t="s">
        <v>196</v>
      </c>
      <c r="C137" s="111" t="s">
        <v>103</v>
      </c>
      <c r="D137" s="112">
        <v>6</v>
      </c>
      <c r="E137" s="112">
        <v>635</v>
      </c>
      <c r="F137" s="112" t="s">
        <v>407</v>
      </c>
      <c r="G137" s="112" t="s">
        <v>408</v>
      </c>
      <c r="H137" s="112" t="s">
        <v>226</v>
      </c>
      <c r="I137" s="111" t="s">
        <v>239</v>
      </c>
    </row>
    <row r="138" spans="1:9">
      <c r="A138" s="135">
        <v>71568</v>
      </c>
      <c r="B138" s="111" t="s">
        <v>360</v>
      </c>
      <c r="C138" s="111" t="s">
        <v>195</v>
      </c>
      <c r="D138" s="112">
        <v>5</v>
      </c>
      <c r="E138" s="112">
        <v>500</v>
      </c>
      <c r="F138" s="112" t="s">
        <v>407</v>
      </c>
      <c r="G138" s="112" t="s">
        <v>408</v>
      </c>
      <c r="H138" s="112" t="s">
        <v>226</v>
      </c>
      <c r="I138" s="111" t="s">
        <v>239</v>
      </c>
    </row>
    <row r="139" spans="1:9">
      <c r="A139" s="135">
        <v>7115888</v>
      </c>
      <c r="B139" s="111" t="s">
        <v>468</v>
      </c>
      <c r="C139" s="111" t="s">
        <v>37</v>
      </c>
      <c r="D139" s="112">
        <v>6</v>
      </c>
      <c r="E139" s="112">
        <v>660</v>
      </c>
      <c r="F139" s="112" t="s">
        <v>407</v>
      </c>
      <c r="G139" s="112" t="s">
        <v>408</v>
      </c>
      <c r="H139" s="112" t="s">
        <v>226</v>
      </c>
      <c r="I139" s="111" t="s">
        <v>239</v>
      </c>
    </row>
    <row r="140" spans="1:9">
      <c r="A140" s="135">
        <v>7110059</v>
      </c>
      <c r="B140" s="111" t="s">
        <v>189</v>
      </c>
      <c r="C140" s="111" t="s">
        <v>349</v>
      </c>
      <c r="D140" s="112">
        <v>7</v>
      </c>
      <c r="E140" s="112">
        <v>745</v>
      </c>
      <c r="F140" s="112" t="s">
        <v>407</v>
      </c>
      <c r="G140" s="112" t="s">
        <v>408</v>
      </c>
      <c r="H140" s="112" t="s">
        <v>226</v>
      </c>
      <c r="I140" s="111" t="s">
        <v>239</v>
      </c>
    </row>
    <row r="141" spans="1:9">
      <c r="A141" s="135">
        <v>715946</v>
      </c>
      <c r="B141" s="111" t="s">
        <v>197</v>
      </c>
      <c r="C141" s="111" t="s">
        <v>198</v>
      </c>
      <c r="D141" s="112">
        <v>8</v>
      </c>
      <c r="E141" s="112">
        <v>813</v>
      </c>
      <c r="F141" s="112" t="s">
        <v>383</v>
      </c>
      <c r="G141" s="112" t="s">
        <v>384</v>
      </c>
      <c r="H141" s="112" t="s">
        <v>226</v>
      </c>
      <c r="I141" s="111" t="s">
        <v>239</v>
      </c>
    </row>
    <row r="142" spans="1:9">
      <c r="A142" s="135">
        <v>716539</v>
      </c>
      <c r="B142" s="111" t="s">
        <v>469</v>
      </c>
      <c r="C142" s="111" t="s">
        <v>74</v>
      </c>
      <c r="D142" s="112">
        <v>5</v>
      </c>
      <c r="E142" s="112">
        <v>517</v>
      </c>
      <c r="F142" s="112" t="s">
        <v>470</v>
      </c>
      <c r="G142" s="112" t="s">
        <v>136</v>
      </c>
      <c r="H142" s="112" t="s">
        <v>226</v>
      </c>
      <c r="I142" s="111" t="s">
        <v>239</v>
      </c>
    </row>
    <row r="143" spans="1:9">
      <c r="A143" s="141">
        <v>7113497</v>
      </c>
      <c r="B143" s="123" t="s">
        <v>42</v>
      </c>
      <c r="C143" s="123" t="s">
        <v>43</v>
      </c>
      <c r="D143" s="124">
        <v>5</v>
      </c>
      <c r="E143" s="124">
        <v>500</v>
      </c>
      <c r="F143" s="124" t="s">
        <v>407</v>
      </c>
      <c r="G143" s="124" t="s">
        <v>408</v>
      </c>
      <c r="H143" s="124" t="s">
        <v>229</v>
      </c>
      <c r="I143" s="123" t="s">
        <v>293</v>
      </c>
    </row>
    <row r="144" spans="1:9">
      <c r="A144" s="141">
        <v>714161</v>
      </c>
      <c r="B144" s="123" t="s">
        <v>35</v>
      </c>
      <c r="C144" s="123" t="s">
        <v>36</v>
      </c>
      <c r="D144" s="124">
        <v>5</v>
      </c>
      <c r="E144" s="124">
        <v>500</v>
      </c>
      <c r="F144" s="124" t="s">
        <v>407</v>
      </c>
      <c r="G144" s="124" t="s">
        <v>408</v>
      </c>
      <c r="H144" s="124" t="s">
        <v>229</v>
      </c>
      <c r="I144" s="123" t="s">
        <v>293</v>
      </c>
    </row>
    <row r="145" spans="1:9">
      <c r="A145" s="141">
        <v>713318</v>
      </c>
      <c r="B145" s="123" t="s">
        <v>42</v>
      </c>
      <c r="C145" s="123" t="s">
        <v>471</v>
      </c>
      <c r="D145" s="124">
        <v>9</v>
      </c>
      <c r="E145" s="124">
        <v>943</v>
      </c>
      <c r="F145" s="124" t="s">
        <v>373</v>
      </c>
      <c r="G145" s="124" t="s">
        <v>374</v>
      </c>
      <c r="H145" s="124" t="s">
        <v>226</v>
      </c>
      <c r="I145" s="123" t="s">
        <v>293</v>
      </c>
    </row>
    <row r="146" spans="1:9">
      <c r="A146" s="141">
        <v>713801</v>
      </c>
      <c r="B146" s="123" t="s">
        <v>472</v>
      </c>
      <c r="C146" s="123" t="s">
        <v>410</v>
      </c>
      <c r="D146" s="124">
        <v>11</v>
      </c>
      <c r="E146" s="124">
        <v>1136</v>
      </c>
      <c r="F146" s="124" t="s">
        <v>373</v>
      </c>
      <c r="G146" s="124" t="s">
        <v>374</v>
      </c>
      <c r="H146" s="124" t="s">
        <v>226</v>
      </c>
      <c r="I146" s="123" t="s">
        <v>293</v>
      </c>
    </row>
    <row r="147" spans="1:9">
      <c r="A147" s="141">
        <v>718602</v>
      </c>
      <c r="B147" s="123" t="s">
        <v>203</v>
      </c>
      <c r="C147" s="123" t="s">
        <v>33</v>
      </c>
      <c r="D147" s="124">
        <v>8</v>
      </c>
      <c r="E147" s="124">
        <v>893</v>
      </c>
      <c r="F147" s="124" t="s">
        <v>375</v>
      </c>
      <c r="G147" s="124" t="s">
        <v>376</v>
      </c>
      <c r="H147" s="124" t="s">
        <v>226</v>
      </c>
      <c r="I147" s="123" t="s">
        <v>293</v>
      </c>
    </row>
    <row r="148" spans="1:9">
      <c r="A148" s="141">
        <v>638653</v>
      </c>
      <c r="B148" s="123" t="s">
        <v>359</v>
      </c>
      <c r="C148" s="123" t="s">
        <v>291</v>
      </c>
      <c r="D148" s="124">
        <v>8</v>
      </c>
      <c r="E148" s="124">
        <v>804</v>
      </c>
      <c r="F148" s="124" t="s">
        <v>375</v>
      </c>
      <c r="G148" s="124" t="s">
        <v>376</v>
      </c>
      <c r="H148" s="124" t="s">
        <v>226</v>
      </c>
      <c r="I148" s="123" t="s">
        <v>293</v>
      </c>
    </row>
    <row r="149" spans="1:9">
      <c r="A149" s="141">
        <v>714946</v>
      </c>
      <c r="B149" s="123" t="s">
        <v>40</v>
      </c>
      <c r="C149" s="123" t="s">
        <v>41</v>
      </c>
      <c r="D149" s="124">
        <v>13</v>
      </c>
      <c r="E149" s="124">
        <v>1365</v>
      </c>
      <c r="F149" s="124" t="s">
        <v>379</v>
      </c>
      <c r="G149" s="124" t="s">
        <v>380</v>
      </c>
      <c r="H149" s="124" t="s">
        <v>226</v>
      </c>
      <c r="I149" s="123" t="s">
        <v>293</v>
      </c>
    </row>
    <row r="150" spans="1:9">
      <c r="A150" s="141">
        <v>712454</v>
      </c>
      <c r="B150" s="123" t="s">
        <v>297</v>
      </c>
      <c r="C150" s="123" t="s">
        <v>37</v>
      </c>
      <c r="D150" s="124">
        <v>8</v>
      </c>
      <c r="E150" s="124">
        <v>815</v>
      </c>
      <c r="F150" s="124" t="s">
        <v>379</v>
      </c>
      <c r="G150" s="124" t="s">
        <v>380</v>
      </c>
      <c r="H150" s="124" t="s">
        <v>226</v>
      </c>
      <c r="I150" s="123" t="s">
        <v>293</v>
      </c>
    </row>
    <row r="151" spans="1:9">
      <c r="A151" s="141">
        <v>7111219</v>
      </c>
      <c r="B151" s="123" t="s">
        <v>34</v>
      </c>
      <c r="C151" s="123" t="s">
        <v>21</v>
      </c>
      <c r="D151" s="124">
        <v>5</v>
      </c>
      <c r="E151" s="124">
        <v>500</v>
      </c>
      <c r="F151" s="124" t="s">
        <v>381</v>
      </c>
      <c r="G151" s="124" t="s">
        <v>382</v>
      </c>
      <c r="H151" s="124" t="s">
        <v>226</v>
      </c>
      <c r="I151" s="123" t="s">
        <v>293</v>
      </c>
    </row>
    <row r="152" spans="1:9">
      <c r="A152" s="141">
        <v>714132</v>
      </c>
      <c r="B152" s="123" t="s">
        <v>52</v>
      </c>
      <c r="C152" s="123" t="s">
        <v>53</v>
      </c>
      <c r="D152" s="124">
        <v>9</v>
      </c>
      <c r="E152" s="124">
        <v>966</v>
      </c>
      <c r="F152" s="124" t="s">
        <v>407</v>
      </c>
      <c r="G152" s="124" t="s">
        <v>408</v>
      </c>
      <c r="H152" s="124" t="s">
        <v>226</v>
      </c>
      <c r="I152" s="123" t="s">
        <v>293</v>
      </c>
    </row>
    <row r="153" spans="1:9">
      <c r="A153" s="141">
        <v>718406</v>
      </c>
      <c r="B153" s="123" t="s">
        <v>38</v>
      </c>
      <c r="C153" s="123" t="s">
        <v>39</v>
      </c>
      <c r="D153" s="124">
        <v>9</v>
      </c>
      <c r="E153" s="124">
        <v>951</v>
      </c>
      <c r="F153" s="124" t="s">
        <v>407</v>
      </c>
      <c r="G153" s="124" t="s">
        <v>408</v>
      </c>
      <c r="H153" s="124" t="s">
        <v>226</v>
      </c>
      <c r="I153" s="123" t="s">
        <v>293</v>
      </c>
    </row>
    <row r="154" spans="1:9">
      <c r="A154" s="141">
        <v>718048</v>
      </c>
      <c r="B154" s="123" t="s">
        <v>49</v>
      </c>
      <c r="C154" s="123" t="s">
        <v>298</v>
      </c>
      <c r="D154" s="124">
        <v>7</v>
      </c>
      <c r="E154" s="124">
        <v>762</v>
      </c>
      <c r="F154" s="124" t="s">
        <v>407</v>
      </c>
      <c r="G154" s="124" t="s">
        <v>408</v>
      </c>
      <c r="H154" s="124" t="s">
        <v>226</v>
      </c>
      <c r="I154" s="123" t="s">
        <v>293</v>
      </c>
    </row>
    <row r="155" spans="1:9">
      <c r="A155" s="141">
        <v>715940</v>
      </c>
      <c r="B155" s="123" t="s">
        <v>45</v>
      </c>
      <c r="C155" s="123" t="s">
        <v>46</v>
      </c>
      <c r="D155" s="124">
        <v>7</v>
      </c>
      <c r="E155" s="124">
        <v>737</v>
      </c>
      <c r="F155" s="124" t="s">
        <v>383</v>
      </c>
      <c r="G155" s="124" t="s">
        <v>384</v>
      </c>
      <c r="H155" s="124" t="s">
        <v>226</v>
      </c>
      <c r="I155" s="123" t="s">
        <v>293</v>
      </c>
    </row>
    <row r="156" spans="1:9">
      <c r="A156" s="141">
        <v>7114005</v>
      </c>
      <c r="B156" s="123" t="s">
        <v>47</v>
      </c>
      <c r="C156" s="123" t="s">
        <v>48</v>
      </c>
      <c r="D156" s="124">
        <v>7</v>
      </c>
      <c r="E156" s="124">
        <v>774</v>
      </c>
      <c r="F156" s="124" t="s">
        <v>383</v>
      </c>
      <c r="G156" s="124" t="s">
        <v>384</v>
      </c>
      <c r="H156" s="124" t="s">
        <v>226</v>
      </c>
      <c r="I156" s="123" t="s">
        <v>293</v>
      </c>
    </row>
    <row r="157" spans="1:9">
      <c r="A157" s="141">
        <v>715409</v>
      </c>
      <c r="B157" s="123" t="s">
        <v>50</v>
      </c>
      <c r="C157" s="123" t="s">
        <v>51</v>
      </c>
      <c r="D157" s="124">
        <v>9</v>
      </c>
      <c r="E157" s="124">
        <v>959</v>
      </c>
      <c r="F157" s="124" t="s">
        <v>417</v>
      </c>
      <c r="G157" s="124" t="s">
        <v>418</v>
      </c>
      <c r="H157" s="124" t="s">
        <v>226</v>
      </c>
      <c r="I157" s="123" t="s">
        <v>293</v>
      </c>
    </row>
    <row r="158" spans="1:9">
      <c r="A158" s="141">
        <v>65892</v>
      </c>
      <c r="B158" s="123" t="s">
        <v>54</v>
      </c>
      <c r="C158" s="123" t="s">
        <v>55</v>
      </c>
      <c r="D158" s="124">
        <v>7</v>
      </c>
      <c r="E158" s="124">
        <v>718</v>
      </c>
      <c r="F158" s="124" t="s">
        <v>388</v>
      </c>
      <c r="G158" s="124" t="s">
        <v>389</v>
      </c>
      <c r="H158" s="124" t="s">
        <v>226</v>
      </c>
      <c r="I158" s="123" t="s">
        <v>293</v>
      </c>
    </row>
    <row r="159" spans="1:9">
      <c r="A159" s="142">
        <v>7111481</v>
      </c>
      <c r="B159" s="125" t="s">
        <v>461</v>
      </c>
      <c r="C159" s="125" t="s">
        <v>109</v>
      </c>
      <c r="D159" s="126">
        <v>5</v>
      </c>
      <c r="E159" s="126">
        <v>506</v>
      </c>
      <c r="F159" s="126" t="s">
        <v>381</v>
      </c>
      <c r="G159" s="126" t="s">
        <v>382</v>
      </c>
      <c r="H159" s="126" t="s">
        <v>229</v>
      </c>
      <c r="I159" s="125" t="s">
        <v>8</v>
      </c>
    </row>
    <row r="160" spans="1:9">
      <c r="A160" s="142">
        <v>7111480</v>
      </c>
      <c r="B160" s="125" t="s">
        <v>13</v>
      </c>
      <c r="C160" s="125" t="s">
        <v>473</v>
      </c>
      <c r="D160" s="126">
        <v>5</v>
      </c>
      <c r="E160" s="126">
        <v>500</v>
      </c>
      <c r="F160" s="126" t="s">
        <v>381</v>
      </c>
      <c r="G160" s="126" t="s">
        <v>382</v>
      </c>
      <c r="H160" s="126" t="s">
        <v>229</v>
      </c>
      <c r="I160" s="125" t="s">
        <v>8</v>
      </c>
    </row>
    <row r="161" spans="1:10">
      <c r="A161" s="142">
        <v>88533</v>
      </c>
      <c r="B161" s="125" t="s">
        <v>15</v>
      </c>
      <c r="C161" s="125" t="s">
        <v>16</v>
      </c>
      <c r="D161" s="126">
        <v>6</v>
      </c>
      <c r="E161" s="126">
        <v>688</v>
      </c>
      <c r="F161" s="126" t="s">
        <v>470</v>
      </c>
      <c r="G161" s="126" t="s">
        <v>136</v>
      </c>
      <c r="H161" s="126" t="s">
        <v>229</v>
      </c>
      <c r="I161" s="125" t="s">
        <v>8</v>
      </c>
    </row>
    <row r="162" spans="1:10">
      <c r="A162" s="142">
        <v>429289</v>
      </c>
      <c r="B162" s="125" t="s">
        <v>9</v>
      </c>
      <c r="C162" s="125" t="s">
        <v>10</v>
      </c>
      <c r="D162" s="126">
        <v>7</v>
      </c>
      <c r="E162" s="126">
        <v>799</v>
      </c>
      <c r="F162" s="126" t="s">
        <v>375</v>
      </c>
      <c r="G162" s="126" t="s">
        <v>376</v>
      </c>
      <c r="H162" s="126" t="s">
        <v>226</v>
      </c>
      <c r="I162" s="125" t="s">
        <v>8</v>
      </c>
    </row>
    <row r="163" spans="1:10">
      <c r="A163" s="142">
        <v>7110159</v>
      </c>
      <c r="B163" s="125" t="s">
        <v>11</v>
      </c>
      <c r="C163" s="125" t="s">
        <v>12</v>
      </c>
      <c r="D163" s="126">
        <v>6</v>
      </c>
      <c r="E163" s="126">
        <v>603</v>
      </c>
      <c r="F163" s="126" t="s">
        <v>381</v>
      </c>
      <c r="G163" s="126" t="s">
        <v>382</v>
      </c>
      <c r="H163" s="126" t="s">
        <v>226</v>
      </c>
      <c r="I163" s="125" t="s">
        <v>8</v>
      </c>
    </row>
    <row r="164" spans="1:10">
      <c r="A164" s="142">
        <v>7110282</v>
      </c>
      <c r="B164" s="125" t="s">
        <v>13</v>
      </c>
      <c r="C164" s="125" t="s">
        <v>14</v>
      </c>
      <c r="D164" s="126">
        <v>5</v>
      </c>
      <c r="E164" s="126">
        <v>566</v>
      </c>
      <c r="F164" s="126" t="s">
        <v>407</v>
      </c>
      <c r="G164" s="126" t="s">
        <v>408</v>
      </c>
      <c r="H164" s="126" t="s">
        <v>226</v>
      </c>
      <c r="I164" s="125" t="s">
        <v>8</v>
      </c>
    </row>
    <row r="165" spans="1:10">
      <c r="A165" s="143">
        <v>718410</v>
      </c>
      <c r="B165" s="127" t="s">
        <v>357</v>
      </c>
      <c r="C165" s="127" t="s">
        <v>89</v>
      </c>
      <c r="D165" s="128">
        <v>5</v>
      </c>
      <c r="E165" s="128">
        <v>500</v>
      </c>
      <c r="F165" s="128" t="s">
        <v>388</v>
      </c>
      <c r="G165" s="128" t="s">
        <v>389</v>
      </c>
      <c r="H165" s="128" t="s">
        <v>229</v>
      </c>
      <c r="I165" s="127" t="s">
        <v>243</v>
      </c>
    </row>
    <row r="166" spans="1:10">
      <c r="A166" s="143">
        <v>715687</v>
      </c>
      <c r="B166" s="127" t="s">
        <v>230</v>
      </c>
      <c r="C166" s="127" t="s">
        <v>340</v>
      </c>
      <c r="D166" s="128">
        <v>8</v>
      </c>
      <c r="E166" s="128">
        <v>886</v>
      </c>
      <c r="F166" s="128" t="s">
        <v>373</v>
      </c>
      <c r="G166" s="128" t="s">
        <v>374</v>
      </c>
      <c r="H166" s="128" t="s">
        <v>226</v>
      </c>
      <c r="I166" s="127" t="s">
        <v>243</v>
      </c>
    </row>
    <row r="167" spans="1:10">
      <c r="A167" s="143">
        <v>713307</v>
      </c>
      <c r="B167" s="127" t="s">
        <v>247</v>
      </c>
      <c r="C167" s="127" t="s">
        <v>338</v>
      </c>
      <c r="D167" s="128">
        <v>11</v>
      </c>
      <c r="E167" s="128">
        <v>1109</v>
      </c>
      <c r="F167" s="128" t="s">
        <v>373</v>
      </c>
      <c r="G167" s="128" t="s">
        <v>374</v>
      </c>
      <c r="H167" s="128" t="s">
        <v>226</v>
      </c>
      <c r="I167" s="127" t="s">
        <v>243</v>
      </c>
    </row>
    <row r="168" spans="1:10">
      <c r="A168" s="143">
        <v>719379</v>
      </c>
      <c r="B168" s="127" t="s">
        <v>113</v>
      </c>
      <c r="C168" s="127" t="s">
        <v>291</v>
      </c>
      <c r="D168" s="128">
        <v>10</v>
      </c>
      <c r="E168" s="128">
        <v>1021</v>
      </c>
      <c r="F168" s="128" t="s">
        <v>373</v>
      </c>
      <c r="G168" s="128" t="s">
        <v>374</v>
      </c>
      <c r="H168" s="128" t="s">
        <v>226</v>
      </c>
      <c r="I168" s="127" t="s">
        <v>243</v>
      </c>
      <c r="J168" s="104"/>
    </row>
    <row r="169" spans="1:10">
      <c r="A169" s="143">
        <v>713905</v>
      </c>
      <c r="B169" s="127" t="s">
        <v>474</v>
      </c>
      <c r="C169" s="127" t="s">
        <v>296</v>
      </c>
      <c r="D169" s="128">
        <v>10</v>
      </c>
      <c r="E169" s="128">
        <v>1012</v>
      </c>
      <c r="F169" s="128" t="s">
        <v>373</v>
      </c>
      <c r="G169" s="128" t="s">
        <v>374</v>
      </c>
      <c r="H169" s="128" t="s">
        <v>226</v>
      </c>
      <c r="I169" s="127" t="s">
        <v>243</v>
      </c>
      <c r="J169" s="104"/>
    </row>
    <row r="170" spans="1:10">
      <c r="A170" s="143">
        <v>715018</v>
      </c>
      <c r="B170" s="127" t="s">
        <v>475</v>
      </c>
      <c r="C170" s="127" t="s">
        <v>341</v>
      </c>
      <c r="D170" s="128">
        <v>10</v>
      </c>
      <c r="E170" s="128">
        <v>1074</v>
      </c>
      <c r="F170" s="128" t="s">
        <v>373</v>
      </c>
      <c r="G170" s="128" t="s">
        <v>374</v>
      </c>
      <c r="H170" s="128" t="s">
        <v>226</v>
      </c>
      <c r="I170" s="127" t="s">
        <v>243</v>
      </c>
      <c r="J170" s="104"/>
    </row>
    <row r="171" spans="1:10">
      <c r="A171" s="143">
        <v>715017</v>
      </c>
      <c r="B171" s="127" t="s">
        <v>476</v>
      </c>
      <c r="C171" s="127" t="s">
        <v>477</v>
      </c>
      <c r="D171" s="128">
        <v>5</v>
      </c>
      <c r="E171" s="128">
        <v>581</v>
      </c>
      <c r="F171" s="128" t="s">
        <v>375</v>
      </c>
      <c r="G171" s="128" t="s">
        <v>376</v>
      </c>
      <c r="H171" s="128" t="s">
        <v>226</v>
      </c>
      <c r="I171" s="127" t="s">
        <v>243</v>
      </c>
      <c r="J171" s="104"/>
    </row>
    <row r="172" spans="1:10">
      <c r="A172" s="143">
        <v>716044</v>
      </c>
      <c r="B172" s="127" t="s">
        <v>151</v>
      </c>
      <c r="C172" s="127" t="s">
        <v>61</v>
      </c>
      <c r="D172" s="128">
        <v>10</v>
      </c>
      <c r="E172" s="128">
        <v>1097</v>
      </c>
      <c r="F172" s="128" t="s">
        <v>375</v>
      </c>
      <c r="G172" s="128" t="s">
        <v>376</v>
      </c>
      <c r="H172" s="128" t="s">
        <v>226</v>
      </c>
      <c r="I172" s="127" t="s">
        <v>243</v>
      </c>
      <c r="J172" s="104"/>
    </row>
    <row r="173" spans="1:10">
      <c r="A173" s="143">
        <v>6924429</v>
      </c>
      <c r="B173" s="127" t="s">
        <v>199</v>
      </c>
      <c r="C173" s="127" t="s">
        <v>82</v>
      </c>
      <c r="D173" s="128">
        <v>9</v>
      </c>
      <c r="E173" s="128">
        <v>990</v>
      </c>
      <c r="F173" s="128" t="s">
        <v>375</v>
      </c>
      <c r="G173" s="128" t="s">
        <v>376</v>
      </c>
      <c r="H173" s="128" t="s">
        <v>226</v>
      </c>
      <c r="I173" s="127" t="s">
        <v>243</v>
      </c>
      <c r="J173" s="104"/>
    </row>
    <row r="174" spans="1:10">
      <c r="A174" s="143">
        <v>711141</v>
      </c>
      <c r="B174" s="127" t="s">
        <v>84</v>
      </c>
      <c r="C174" s="127" t="s">
        <v>85</v>
      </c>
      <c r="D174" s="128">
        <v>8</v>
      </c>
      <c r="E174" s="128">
        <v>892</v>
      </c>
      <c r="F174" s="128" t="s">
        <v>379</v>
      </c>
      <c r="G174" s="128" t="s">
        <v>380</v>
      </c>
      <c r="H174" s="128" t="s">
        <v>226</v>
      </c>
      <c r="I174" s="127" t="s">
        <v>243</v>
      </c>
    </row>
    <row r="175" spans="1:10">
      <c r="A175" s="143">
        <v>1341</v>
      </c>
      <c r="B175" s="127" t="s">
        <v>302</v>
      </c>
      <c r="C175" s="127" t="s">
        <v>83</v>
      </c>
      <c r="D175" s="128">
        <v>11</v>
      </c>
      <c r="E175" s="128">
        <v>1168</v>
      </c>
      <c r="F175" s="128" t="s">
        <v>379</v>
      </c>
      <c r="G175" s="128" t="s">
        <v>380</v>
      </c>
      <c r="H175" s="128" t="s">
        <v>226</v>
      </c>
      <c r="I175" s="127" t="s">
        <v>243</v>
      </c>
    </row>
    <row r="176" spans="1:10">
      <c r="A176" s="143">
        <v>7113482</v>
      </c>
      <c r="B176" s="127" t="s">
        <v>244</v>
      </c>
      <c r="C176" s="127" t="s">
        <v>81</v>
      </c>
      <c r="D176" s="128">
        <v>5</v>
      </c>
      <c r="E176" s="128">
        <v>515</v>
      </c>
      <c r="F176" s="128" t="s">
        <v>379</v>
      </c>
      <c r="G176" s="128" t="s">
        <v>380</v>
      </c>
      <c r="H176" s="128" t="s">
        <v>226</v>
      </c>
      <c r="I176" s="127" t="s">
        <v>243</v>
      </c>
    </row>
    <row r="177" spans="1:9">
      <c r="A177" s="143">
        <v>7514843</v>
      </c>
      <c r="B177" s="127" t="s">
        <v>478</v>
      </c>
      <c r="C177" s="127" t="s">
        <v>51</v>
      </c>
      <c r="D177" s="128">
        <v>6</v>
      </c>
      <c r="E177" s="128">
        <v>637</v>
      </c>
      <c r="F177" s="128" t="s">
        <v>379</v>
      </c>
      <c r="G177" s="128" t="s">
        <v>380</v>
      </c>
      <c r="H177" s="128" t="s">
        <v>226</v>
      </c>
      <c r="I177" s="127" t="s">
        <v>243</v>
      </c>
    </row>
    <row r="178" spans="1:9">
      <c r="A178" s="143">
        <v>27731</v>
      </c>
      <c r="B178" s="127" t="s">
        <v>351</v>
      </c>
      <c r="C178" s="127" t="s">
        <v>88</v>
      </c>
      <c r="D178" s="128">
        <v>11</v>
      </c>
      <c r="E178" s="128">
        <v>1157</v>
      </c>
      <c r="F178" s="128" t="s">
        <v>379</v>
      </c>
      <c r="G178" s="128" t="s">
        <v>380</v>
      </c>
      <c r="H178" s="128" t="s">
        <v>226</v>
      </c>
      <c r="I178" s="127" t="s">
        <v>243</v>
      </c>
    </row>
    <row r="179" spans="1:9">
      <c r="A179" s="143">
        <v>716180</v>
      </c>
      <c r="B179" s="127" t="s">
        <v>86</v>
      </c>
      <c r="C179" s="127" t="s">
        <v>87</v>
      </c>
      <c r="D179" s="128">
        <v>12</v>
      </c>
      <c r="E179" s="128">
        <v>1216</v>
      </c>
      <c r="F179" s="128" t="s">
        <v>381</v>
      </c>
      <c r="G179" s="128" t="s">
        <v>382</v>
      </c>
      <c r="H179" s="128" t="s">
        <v>226</v>
      </c>
      <c r="I179" s="127" t="s">
        <v>243</v>
      </c>
    </row>
    <row r="180" spans="1:9">
      <c r="A180" s="143">
        <v>189592</v>
      </c>
      <c r="B180" s="127" t="s">
        <v>479</v>
      </c>
      <c r="C180" s="127" t="s">
        <v>85</v>
      </c>
      <c r="D180" s="128">
        <v>5</v>
      </c>
      <c r="E180" s="128">
        <v>500</v>
      </c>
      <c r="F180" s="128" t="s">
        <v>381</v>
      </c>
      <c r="G180" s="128" t="s">
        <v>382</v>
      </c>
      <c r="H180" s="128" t="s">
        <v>226</v>
      </c>
      <c r="I180" s="127" t="s">
        <v>243</v>
      </c>
    </row>
    <row r="181" spans="1:9">
      <c r="A181" s="143">
        <v>3815879</v>
      </c>
      <c r="B181" s="127" t="s">
        <v>480</v>
      </c>
      <c r="C181" s="127" t="s">
        <v>348</v>
      </c>
      <c r="D181" s="128">
        <v>14</v>
      </c>
      <c r="E181" s="128">
        <v>1453</v>
      </c>
      <c r="F181" s="128" t="s">
        <v>407</v>
      </c>
      <c r="G181" s="128" t="s">
        <v>408</v>
      </c>
      <c r="H181" s="128" t="s">
        <v>226</v>
      </c>
      <c r="I181" s="127" t="s">
        <v>243</v>
      </c>
    </row>
    <row r="182" spans="1:9">
      <c r="A182" s="143">
        <v>713898</v>
      </c>
      <c r="B182" s="127" t="s">
        <v>90</v>
      </c>
      <c r="C182" s="127" t="s">
        <v>348</v>
      </c>
      <c r="D182" s="128">
        <v>6</v>
      </c>
      <c r="E182" s="128">
        <v>638</v>
      </c>
      <c r="F182" s="128" t="s">
        <v>417</v>
      </c>
      <c r="G182" s="128" t="s">
        <v>418</v>
      </c>
      <c r="H182" s="128" t="s">
        <v>226</v>
      </c>
      <c r="I182" s="127" t="s">
        <v>243</v>
      </c>
    </row>
    <row r="183" spans="1:9">
      <c r="A183" s="141">
        <v>5946827</v>
      </c>
      <c r="B183" s="123" t="s">
        <v>287</v>
      </c>
      <c r="C183" s="123" t="s">
        <v>433</v>
      </c>
      <c r="D183" s="124">
        <v>7</v>
      </c>
      <c r="E183" s="124">
        <v>737</v>
      </c>
      <c r="F183" s="124" t="s">
        <v>373</v>
      </c>
      <c r="G183" s="124" t="s">
        <v>374</v>
      </c>
      <c r="H183" s="124" t="s">
        <v>229</v>
      </c>
      <c r="I183" s="123" t="s">
        <v>169</v>
      </c>
    </row>
    <row r="184" spans="1:9">
      <c r="A184" s="141">
        <v>7112658</v>
      </c>
      <c r="B184" s="123" t="s">
        <v>364</v>
      </c>
      <c r="C184" s="123" t="s">
        <v>481</v>
      </c>
      <c r="D184" s="124">
        <v>5</v>
      </c>
      <c r="E184" s="124">
        <v>500</v>
      </c>
      <c r="F184" s="124" t="s">
        <v>379</v>
      </c>
      <c r="G184" s="124" t="s">
        <v>380</v>
      </c>
      <c r="H184" s="124" t="s">
        <v>229</v>
      </c>
      <c r="I184" s="123" t="s">
        <v>169</v>
      </c>
    </row>
    <row r="185" spans="1:9">
      <c r="A185" s="141">
        <v>71237</v>
      </c>
      <c r="B185" s="123" t="s">
        <v>178</v>
      </c>
      <c r="C185" s="123" t="s">
        <v>179</v>
      </c>
      <c r="D185" s="124">
        <v>8</v>
      </c>
      <c r="E185" s="124">
        <v>840</v>
      </c>
      <c r="F185" s="124" t="s">
        <v>383</v>
      </c>
      <c r="G185" s="124" t="s">
        <v>384</v>
      </c>
      <c r="H185" s="124" t="s">
        <v>229</v>
      </c>
      <c r="I185" s="123" t="s">
        <v>169</v>
      </c>
    </row>
    <row r="186" spans="1:9">
      <c r="A186" s="141">
        <v>713313</v>
      </c>
      <c r="B186" s="123" t="s">
        <v>44</v>
      </c>
      <c r="C186" s="123" t="s">
        <v>285</v>
      </c>
      <c r="D186" s="124">
        <v>11</v>
      </c>
      <c r="E186" s="124">
        <v>1138</v>
      </c>
      <c r="F186" s="124" t="s">
        <v>373</v>
      </c>
      <c r="G186" s="124" t="s">
        <v>374</v>
      </c>
      <c r="H186" s="124" t="s">
        <v>226</v>
      </c>
      <c r="I186" s="123" t="s">
        <v>169</v>
      </c>
    </row>
    <row r="187" spans="1:9">
      <c r="A187" s="141">
        <v>3816361</v>
      </c>
      <c r="B187" s="123" t="s">
        <v>482</v>
      </c>
      <c r="C187" s="123" t="s">
        <v>483</v>
      </c>
      <c r="D187" s="124" t="s">
        <v>484</v>
      </c>
      <c r="E187" s="124">
        <v>2230</v>
      </c>
      <c r="F187" s="124" t="s">
        <v>373</v>
      </c>
      <c r="G187" s="124" t="s">
        <v>374</v>
      </c>
      <c r="H187" s="124" t="s">
        <v>226</v>
      </c>
      <c r="I187" s="123" t="s">
        <v>169</v>
      </c>
    </row>
    <row r="188" spans="1:9">
      <c r="A188" s="141">
        <v>5929789</v>
      </c>
      <c r="B188" s="123" t="s">
        <v>287</v>
      </c>
      <c r="C188" s="123" t="s">
        <v>342</v>
      </c>
      <c r="D188" s="124">
        <v>13</v>
      </c>
      <c r="E188" s="124">
        <v>1335</v>
      </c>
      <c r="F188" s="124" t="s">
        <v>373</v>
      </c>
      <c r="G188" s="124" t="s">
        <v>374</v>
      </c>
      <c r="H188" s="124" t="s">
        <v>226</v>
      </c>
      <c r="I188" s="123" t="s">
        <v>169</v>
      </c>
    </row>
    <row r="189" spans="1:9">
      <c r="A189" s="141">
        <v>7115079</v>
      </c>
      <c r="B189" s="123" t="s">
        <v>485</v>
      </c>
      <c r="C189" s="123" t="s">
        <v>486</v>
      </c>
      <c r="D189" s="124">
        <v>5</v>
      </c>
      <c r="E189" s="124">
        <v>542</v>
      </c>
      <c r="F189" s="124" t="s">
        <v>373</v>
      </c>
      <c r="G189" s="124" t="s">
        <v>374</v>
      </c>
      <c r="H189" s="124" t="s">
        <v>226</v>
      </c>
      <c r="I189" s="123" t="s">
        <v>169</v>
      </c>
    </row>
    <row r="190" spans="1:9">
      <c r="A190" s="141">
        <v>713803</v>
      </c>
      <c r="B190" s="123" t="s">
        <v>487</v>
      </c>
      <c r="C190" s="123" t="s">
        <v>186</v>
      </c>
      <c r="D190" s="124">
        <v>10</v>
      </c>
      <c r="E190" s="124">
        <v>1006</v>
      </c>
      <c r="F190" s="124" t="s">
        <v>373</v>
      </c>
      <c r="G190" s="124" t="s">
        <v>374</v>
      </c>
      <c r="H190" s="124" t="s">
        <v>226</v>
      </c>
      <c r="I190" s="123" t="s">
        <v>169</v>
      </c>
    </row>
    <row r="191" spans="1:9">
      <c r="A191" s="141">
        <v>714200</v>
      </c>
      <c r="B191" s="123" t="s">
        <v>321</v>
      </c>
      <c r="C191" s="123" t="s">
        <v>24</v>
      </c>
      <c r="D191" s="124">
        <v>14</v>
      </c>
      <c r="E191" s="124">
        <v>1489</v>
      </c>
      <c r="F191" s="124" t="s">
        <v>373</v>
      </c>
      <c r="G191" s="124" t="s">
        <v>374</v>
      </c>
      <c r="H191" s="124" t="s">
        <v>226</v>
      </c>
      <c r="I191" s="123" t="s">
        <v>169</v>
      </c>
    </row>
    <row r="192" spans="1:9">
      <c r="A192" s="141">
        <v>713583</v>
      </c>
      <c r="B192" s="123" t="s">
        <v>488</v>
      </c>
      <c r="C192" s="123" t="s">
        <v>489</v>
      </c>
      <c r="D192" s="124" t="s">
        <v>484</v>
      </c>
      <c r="E192" s="124">
        <v>2137</v>
      </c>
      <c r="F192" s="124" t="s">
        <v>373</v>
      </c>
      <c r="G192" s="124" t="s">
        <v>374</v>
      </c>
      <c r="H192" s="124" t="s">
        <v>226</v>
      </c>
      <c r="I192" s="123" t="s">
        <v>169</v>
      </c>
    </row>
    <row r="193" spans="1:9">
      <c r="A193" s="141">
        <v>7115169</v>
      </c>
      <c r="B193" s="123" t="s">
        <v>237</v>
      </c>
      <c r="C193" s="123" t="s">
        <v>231</v>
      </c>
      <c r="D193" s="124">
        <v>7</v>
      </c>
      <c r="E193" s="124">
        <v>758</v>
      </c>
      <c r="F193" s="124" t="s">
        <v>373</v>
      </c>
      <c r="G193" s="124" t="s">
        <v>374</v>
      </c>
      <c r="H193" s="124" t="s">
        <v>226</v>
      </c>
      <c r="I193" s="123" t="s">
        <v>169</v>
      </c>
    </row>
    <row r="194" spans="1:9">
      <c r="A194" s="141">
        <v>6910890</v>
      </c>
      <c r="B194" s="123" t="s">
        <v>490</v>
      </c>
      <c r="C194" s="123" t="s">
        <v>491</v>
      </c>
      <c r="D194" s="124" t="s">
        <v>484</v>
      </c>
      <c r="E194" s="124">
        <v>2088</v>
      </c>
      <c r="F194" s="124" t="s">
        <v>373</v>
      </c>
      <c r="G194" s="124" t="s">
        <v>374</v>
      </c>
      <c r="H194" s="124" t="s">
        <v>226</v>
      </c>
      <c r="I194" s="123" t="s">
        <v>169</v>
      </c>
    </row>
    <row r="195" spans="1:9">
      <c r="A195" s="141">
        <v>7116154</v>
      </c>
      <c r="B195" s="123" t="s">
        <v>492</v>
      </c>
      <c r="C195" s="123" t="s">
        <v>493</v>
      </c>
      <c r="D195" s="124">
        <v>5</v>
      </c>
      <c r="E195" s="124">
        <v>500</v>
      </c>
      <c r="F195" s="124" t="s">
        <v>375</v>
      </c>
      <c r="G195" s="124" t="s">
        <v>376</v>
      </c>
      <c r="H195" s="124" t="s">
        <v>226</v>
      </c>
      <c r="I195" s="123" t="s">
        <v>169</v>
      </c>
    </row>
    <row r="196" spans="1:9">
      <c r="A196" s="141">
        <v>3815271</v>
      </c>
      <c r="B196" s="123" t="s">
        <v>289</v>
      </c>
      <c r="C196" s="123" t="s">
        <v>171</v>
      </c>
      <c r="D196" s="124">
        <v>18</v>
      </c>
      <c r="E196" s="124">
        <v>1868</v>
      </c>
      <c r="F196" s="124" t="s">
        <v>375</v>
      </c>
      <c r="G196" s="124" t="s">
        <v>376</v>
      </c>
      <c r="H196" s="124" t="s">
        <v>226</v>
      </c>
      <c r="I196" s="123" t="s">
        <v>169</v>
      </c>
    </row>
    <row r="197" spans="1:9">
      <c r="A197" s="141">
        <v>7110206</v>
      </c>
      <c r="B197" s="123" t="s">
        <v>170</v>
      </c>
      <c r="C197" s="123" t="s">
        <v>33</v>
      </c>
      <c r="D197" s="124">
        <v>13</v>
      </c>
      <c r="E197" s="124">
        <v>1367</v>
      </c>
      <c r="F197" s="124" t="s">
        <v>375</v>
      </c>
      <c r="G197" s="124" t="s">
        <v>376</v>
      </c>
      <c r="H197" s="124" t="s">
        <v>226</v>
      </c>
      <c r="I197" s="123" t="s">
        <v>169</v>
      </c>
    </row>
    <row r="198" spans="1:9">
      <c r="A198" s="141">
        <v>712089</v>
      </c>
      <c r="B198" s="123" t="s">
        <v>204</v>
      </c>
      <c r="C198" s="123" t="s">
        <v>486</v>
      </c>
      <c r="D198" s="124">
        <v>18</v>
      </c>
      <c r="E198" s="124">
        <v>1839</v>
      </c>
      <c r="F198" s="124" t="s">
        <v>375</v>
      </c>
      <c r="G198" s="124" t="s">
        <v>376</v>
      </c>
      <c r="H198" s="124" t="s">
        <v>226</v>
      </c>
      <c r="I198" s="123" t="s">
        <v>169</v>
      </c>
    </row>
    <row r="199" spans="1:9">
      <c r="A199" s="141">
        <v>711601</v>
      </c>
      <c r="B199" s="123" t="s">
        <v>245</v>
      </c>
      <c r="C199" s="123" t="s">
        <v>18</v>
      </c>
      <c r="D199" s="124">
        <v>11</v>
      </c>
      <c r="E199" s="124">
        <v>1109</v>
      </c>
      <c r="F199" s="124" t="s">
        <v>379</v>
      </c>
      <c r="G199" s="124" t="s">
        <v>380</v>
      </c>
      <c r="H199" s="124" t="s">
        <v>226</v>
      </c>
      <c r="I199" s="123" t="s">
        <v>169</v>
      </c>
    </row>
    <row r="200" spans="1:9">
      <c r="A200" s="141">
        <v>7115643</v>
      </c>
      <c r="B200" s="123" t="s">
        <v>205</v>
      </c>
      <c r="C200" s="123" t="s">
        <v>172</v>
      </c>
      <c r="D200" s="124">
        <v>5</v>
      </c>
      <c r="E200" s="124">
        <v>572</v>
      </c>
      <c r="F200" s="124" t="s">
        <v>379</v>
      </c>
      <c r="G200" s="124" t="s">
        <v>380</v>
      </c>
      <c r="H200" s="124" t="s">
        <v>226</v>
      </c>
      <c r="I200" s="123" t="s">
        <v>169</v>
      </c>
    </row>
    <row r="201" spans="1:9">
      <c r="A201" s="141">
        <v>7115023</v>
      </c>
      <c r="B201" s="123" t="s">
        <v>173</v>
      </c>
      <c r="C201" s="123" t="s">
        <v>174</v>
      </c>
      <c r="D201" s="124">
        <v>5</v>
      </c>
      <c r="E201" s="124">
        <v>500</v>
      </c>
      <c r="F201" s="124" t="s">
        <v>379</v>
      </c>
      <c r="G201" s="124" t="s">
        <v>380</v>
      </c>
      <c r="H201" s="124" t="s">
        <v>226</v>
      </c>
      <c r="I201" s="123" t="s">
        <v>169</v>
      </c>
    </row>
    <row r="202" spans="1:9">
      <c r="A202" s="141">
        <v>7111352</v>
      </c>
      <c r="B202" s="123" t="s">
        <v>176</v>
      </c>
      <c r="C202" s="123" t="s">
        <v>146</v>
      </c>
      <c r="D202" s="124">
        <v>7</v>
      </c>
      <c r="E202" s="124">
        <v>772</v>
      </c>
      <c r="F202" s="124" t="s">
        <v>379</v>
      </c>
      <c r="G202" s="124" t="s">
        <v>380</v>
      </c>
      <c r="H202" s="124" t="s">
        <v>226</v>
      </c>
      <c r="I202" s="123" t="s">
        <v>169</v>
      </c>
    </row>
    <row r="203" spans="1:9">
      <c r="A203" s="141">
        <v>7113071</v>
      </c>
      <c r="B203" s="123" t="s">
        <v>202</v>
      </c>
      <c r="C203" s="123" t="s">
        <v>182</v>
      </c>
      <c r="D203" s="124">
        <v>8</v>
      </c>
      <c r="E203" s="124">
        <v>832</v>
      </c>
      <c r="F203" s="124" t="s">
        <v>379</v>
      </c>
      <c r="G203" s="124" t="s">
        <v>380</v>
      </c>
      <c r="H203" s="124" t="s">
        <v>226</v>
      </c>
      <c r="I203" s="123" t="s">
        <v>169</v>
      </c>
    </row>
    <row r="204" spans="1:9">
      <c r="A204" s="141">
        <v>717057</v>
      </c>
      <c r="B204" s="123" t="s">
        <v>364</v>
      </c>
      <c r="C204" s="123" t="s">
        <v>61</v>
      </c>
      <c r="D204" s="124">
        <v>9</v>
      </c>
      <c r="E204" s="124">
        <v>917</v>
      </c>
      <c r="F204" s="124" t="s">
        <v>381</v>
      </c>
      <c r="G204" s="124" t="s">
        <v>382</v>
      </c>
      <c r="H204" s="124" t="s">
        <v>226</v>
      </c>
      <c r="I204" s="123" t="s">
        <v>169</v>
      </c>
    </row>
    <row r="205" spans="1:9">
      <c r="A205" s="141">
        <v>718391</v>
      </c>
      <c r="B205" s="123" t="s">
        <v>175</v>
      </c>
      <c r="C205" s="123" t="s">
        <v>349</v>
      </c>
      <c r="D205" s="124">
        <v>6</v>
      </c>
      <c r="E205" s="124">
        <v>670</v>
      </c>
      <c r="F205" s="124" t="s">
        <v>381</v>
      </c>
      <c r="G205" s="124" t="s">
        <v>382</v>
      </c>
      <c r="H205" s="124" t="s">
        <v>226</v>
      </c>
      <c r="I205" s="123" t="s">
        <v>169</v>
      </c>
    </row>
    <row r="206" spans="1:9">
      <c r="A206" s="141">
        <v>7113599</v>
      </c>
      <c r="B206" s="123" t="s">
        <v>364</v>
      </c>
      <c r="C206" s="123" t="s">
        <v>60</v>
      </c>
      <c r="D206" s="124">
        <v>7</v>
      </c>
      <c r="E206" s="124">
        <v>765</v>
      </c>
      <c r="F206" s="124" t="s">
        <v>381</v>
      </c>
      <c r="G206" s="124" t="s">
        <v>382</v>
      </c>
      <c r="H206" s="124" t="s">
        <v>226</v>
      </c>
      <c r="I206" s="123" t="s">
        <v>169</v>
      </c>
    </row>
    <row r="207" spans="1:9">
      <c r="A207" s="141">
        <v>7112049</v>
      </c>
      <c r="B207" s="123" t="s">
        <v>494</v>
      </c>
      <c r="C207" s="123" t="s">
        <v>428</v>
      </c>
      <c r="D207" s="124">
        <v>5</v>
      </c>
      <c r="E207" s="124">
        <v>500</v>
      </c>
      <c r="F207" s="124" t="s">
        <v>407</v>
      </c>
      <c r="G207" s="124" t="s">
        <v>408</v>
      </c>
      <c r="H207" s="124" t="s">
        <v>226</v>
      </c>
      <c r="I207" s="123" t="s">
        <v>169</v>
      </c>
    </row>
    <row r="208" spans="1:9">
      <c r="A208" s="141">
        <v>7111225</v>
      </c>
      <c r="B208" s="123" t="s">
        <v>177</v>
      </c>
      <c r="C208" s="123" t="s">
        <v>60</v>
      </c>
      <c r="D208" s="124">
        <v>10</v>
      </c>
      <c r="E208" s="124">
        <v>1091</v>
      </c>
      <c r="F208" s="124" t="s">
        <v>407</v>
      </c>
      <c r="G208" s="124" t="s">
        <v>408</v>
      </c>
      <c r="H208" s="124" t="s">
        <v>226</v>
      </c>
      <c r="I208" s="123" t="s">
        <v>169</v>
      </c>
    </row>
    <row r="209" spans="1:9">
      <c r="A209" s="141">
        <v>7115465</v>
      </c>
      <c r="B209" s="123" t="s">
        <v>495</v>
      </c>
      <c r="C209" s="123" t="s">
        <v>0</v>
      </c>
      <c r="D209" s="124">
        <v>5</v>
      </c>
      <c r="E209" s="124">
        <v>500</v>
      </c>
      <c r="F209" s="124" t="s">
        <v>383</v>
      </c>
      <c r="G209" s="124" t="s">
        <v>384</v>
      </c>
      <c r="H209" s="124" t="s">
        <v>226</v>
      </c>
      <c r="I209" s="123" t="s">
        <v>169</v>
      </c>
    </row>
    <row r="210" spans="1:9">
      <c r="A210" s="141">
        <v>715963</v>
      </c>
      <c r="B210" s="123" t="s">
        <v>496</v>
      </c>
      <c r="C210" s="123" t="s">
        <v>497</v>
      </c>
      <c r="D210" s="124">
        <v>8</v>
      </c>
      <c r="E210" s="124">
        <v>817</v>
      </c>
      <c r="F210" s="124" t="s">
        <v>383</v>
      </c>
      <c r="G210" s="124" t="s">
        <v>384</v>
      </c>
      <c r="H210" s="124" t="s">
        <v>226</v>
      </c>
      <c r="I210" s="123" t="s">
        <v>169</v>
      </c>
    </row>
    <row r="211" spans="1:9">
      <c r="A211" s="141">
        <v>716479</v>
      </c>
      <c r="B211" s="123" t="s">
        <v>178</v>
      </c>
      <c r="C211" s="123" t="s">
        <v>135</v>
      </c>
      <c r="D211" s="124">
        <v>6</v>
      </c>
      <c r="E211" s="124">
        <v>692</v>
      </c>
      <c r="F211" s="124" t="s">
        <v>383</v>
      </c>
      <c r="G211" s="124" t="s">
        <v>384</v>
      </c>
      <c r="H211" s="124" t="s">
        <v>226</v>
      </c>
      <c r="I211" s="123" t="s">
        <v>169</v>
      </c>
    </row>
    <row r="212" spans="1:9">
      <c r="A212" s="141">
        <v>711615</v>
      </c>
      <c r="B212" s="123" t="s">
        <v>180</v>
      </c>
      <c r="C212" s="123" t="s">
        <v>181</v>
      </c>
      <c r="D212" s="124">
        <v>5</v>
      </c>
      <c r="E212" s="124">
        <v>578</v>
      </c>
      <c r="F212" s="124" t="s">
        <v>388</v>
      </c>
      <c r="G212" s="124" t="s">
        <v>389</v>
      </c>
      <c r="H212" s="124" t="s">
        <v>226</v>
      </c>
      <c r="I212" s="123" t="s">
        <v>169</v>
      </c>
    </row>
    <row r="213" spans="1:9">
      <c r="A213" s="135">
        <v>7116341</v>
      </c>
      <c r="B213" s="111" t="s">
        <v>498</v>
      </c>
      <c r="C213" s="111" t="s">
        <v>232</v>
      </c>
      <c r="D213" s="112">
        <v>5</v>
      </c>
      <c r="E213" s="112">
        <v>500</v>
      </c>
      <c r="F213" s="112" t="s">
        <v>373</v>
      </c>
      <c r="G213" s="112" t="s">
        <v>374</v>
      </c>
      <c r="H213" s="112" t="s">
        <v>226</v>
      </c>
      <c r="I213" s="111" t="s">
        <v>280</v>
      </c>
    </row>
    <row r="214" spans="1:9">
      <c r="A214" s="135">
        <v>7114917</v>
      </c>
      <c r="B214" s="111" t="s">
        <v>152</v>
      </c>
      <c r="C214" s="111" t="s">
        <v>21</v>
      </c>
      <c r="D214" s="112">
        <v>5</v>
      </c>
      <c r="E214" s="112">
        <v>541</v>
      </c>
      <c r="F214" s="112" t="s">
        <v>379</v>
      </c>
      <c r="G214" s="112" t="s">
        <v>380</v>
      </c>
      <c r="H214" s="112" t="s">
        <v>226</v>
      </c>
      <c r="I214" s="111" t="s">
        <v>280</v>
      </c>
    </row>
    <row r="215" spans="1:9">
      <c r="A215" s="135">
        <v>7113704</v>
      </c>
      <c r="B215" s="111" t="s">
        <v>303</v>
      </c>
      <c r="C215" s="111" t="s">
        <v>61</v>
      </c>
      <c r="D215" s="112">
        <v>7</v>
      </c>
      <c r="E215" s="112">
        <v>733</v>
      </c>
      <c r="F215" s="112" t="s">
        <v>379</v>
      </c>
      <c r="G215" s="112" t="s">
        <v>380</v>
      </c>
      <c r="H215" s="112" t="s">
        <v>226</v>
      </c>
      <c r="I215" s="111" t="s">
        <v>280</v>
      </c>
    </row>
    <row r="216" spans="1:9">
      <c r="A216" s="135">
        <v>713833</v>
      </c>
      <c r="B216" s="111" t="s">
        <v>499</v>
      </c>
      <c r="C216" s="111" t="s">
        <v>29</v>
      </c>
      <c r="D216" s="112">
        <v>6</v>
      </c>
      <c r="E216" s="112">
        <v>637</v>
      </c>
      <c r="F216" s="112" t="s">
        <v>407</v>
      </c>
      <c r="G216" s="112" t="s">
        <v>408</v>
      </c>
      <c r="H216" s="112" t="s">
        <v>226</v>
      </c>
      <c r="I216" s="111" t="s">
        <v>280</v>
      </c>
    </row>
    <row r="217" spans="1:9">
      <c r="A217" s="135">
        <v>717488</v>
      </c>
      <c r="B217" s="111" t="s">
        <v>500</v>
      </c>
      <c r="C217" s="111" t="s">
        <v>501</v>
      </c>
      <c r="D217" s="112">
        <v>5</v>
      </c>
      <c r="E217" s="112">
        <v>500</v>
      </c>
      <c r="F217" s="112" t="s">
        <v>383</v>
      </c>
      <c r="G217" s="112" t="s">
        <v>384</v>
      </c>
      <c r="H217" s="112" t="s">
        <v>226</v>
      </c>
      <c r="I217" s="111" t="s">
        <v>280</v>
      </c>
    </row>
    <row r="218" spans="1:9">
      <c r="A218" s="135">
        <v>714363</v>
      </c>
      <c r="B218" s="111" t="s">
        <v>153</v>
      </c>
      <c r="C218" s="111" t="s">
        <v>154</v>
      </c>
      <c r="D218" s="112">
        <v>5</v>
      </c>
      <c r="E218" s="112">
        <v>514</v>
      </c>
      <c r="F218" s="112" t="s">
        <v>383</v>
      </c>
      <c r="G218" s="112" t="s">
        <v>384</v>
      </c>
      <c r="H218" s="112" t="s">
        <v>226</v>
      </c>
      <c r="I218" s="111" t="s">
        <v>280</v>
      </c>
    </row>
    <row r="219" spans="1:9">
      <c r="A219" s="135">
        <v>714218</v>
      </c>
      <c r="B219" s="111" t="s">
        <v>155</v>
      </c>
      <c r="C219" s="111" t="s">
        <v>31</v>
      </c>
      <c r="D219" s="112">
        <v>5</v>
      </c>
      <c r="E219" s="112">
        <v>500</v>
      </c>
      <c r="F219" s="112" t="s">
        <v>417</v>
      </c>
      <c r="G219" s="112" t="s">
        <v>418</v>
      </c>
      <c r="H219" s="112" t="s">
        <v>226</v>
      </c>
      <c r="I219" s="111" t="s">
        <v>280</v>
      </c>
    </row>
    <row r="220" spans="1:9">
      <c r="A220" s="135">
        <v>7114781</v>
      </c>
      <c r="B220" s="111" t="s">
        <v>156</v>
      </c>
      <c r="C220" s="111" t="s">
        <v>157</v>
      </c>
      <c r="D220" s="112">
        <v>5</v>
      </c>
      <c r="E220" s="112">
        <v>534</v>
      </c>
      <c r="F220" s="112" t="s">
        <v>388</v>
      </c>
      <c r="G220" s="112" t="s">
        <v>389</v>
      </c>
      <c r="H220" s="112" t="s">
        <v>226</v>
      </c>
      <c r="I220" s="111" t="s">
        <v>280</v>
      </c>
    </row>
    <row r="221" spans="1:9">
      <c r="A221" s="143">
        <v>35415</v>
      </c>
      <c r="B221" s="127" t="s">
        <v>161</v>
      </c>
      <c r="C221" s="127" t="s">
        <v>162</v>
      </c>
      <c r="D221" s="128">
        <v>7</v>
      </c>
      <c r="E221" s="128">
        <v>707</v>
      </c>
      <c r="F221" s="128" t="s">
        <v>381</v>
      </c>
      <c r="G221" s="128" t="s">
        <v>382</v>
      </c>
      <c r="H221" s="128" t="s">
        <v>229</v>
      </c>
      <c r="I221" s="127" t="s">
        <v>158</v>
      </c>
    </row>
    <row r="222" spans="1:9">
      <c r="A222" s="143">
        <v>7115878</v>
      </c>
      <c r="B222" s="127" t="s">
        <v>502</v>
      </c>
      <c r="C222" s="127" t="s">
        <v>503</v>
      </c>
      <c r="D222" s="128">
        <v>5</v>
      </c>
      <c r="E222" s="128">
        <v>570</v>
      </c>
      <c r="F222" s="128" t="s">
        <v>375</v>
      </c>
      <c r="G222" s="128" t="s">
        <v>376</v>
      </c>
      <c r="H222" s="128" t="s">
        <v>226</v>
      </c>
      <c r="I222" s="127" t="s">
        <v>158</v>
      </c>
    </row>
    <row r="223" spans="1:9">
      <c r="A223" s="143">
        <v>715991</v>
      </c>
      <c r="B223" s="127" t="s">
        <v>159</v>
      </c>
      <c r="C223" s="127" t="s">
        <v>160</v>
      </c>
      <c r="D223" s="128">
        <v>9</v>
      </c>
      <c r="E223" s="128">
        <v>993</v>
      </c>
      <c r="F223" s="128" t="s">
        <v>375</v>
      </c>
      <c r="G223" s="128" t="s">
        <v>376</v>
      </c>
      <c r="H223" s="128" t="s">
        <v>226</v>
      </c>
      <c r="I223" s="127" t="s">
        <v>158</v>
      </c>
    </row>
    <row r="224" spans="1:9">
      <c r="A224" s="143">
        <v>217311</v>
      </c>
      <c r="B224" s="127" t="s">
        <v>163</v>
      </c>
      <c r="C224" s="127" t="s">
        <v>37</v>
      </c>
      <c r="D224" s="128">
        <v>15</v>
      </c>
      <c r="E224" s="128">
        <v>1546</v>
      </c>
      <c r="F224" s="128" t="s">
        <v>381</v>
      </c>
      <c r="G224" s="128" t="s">
        <v>382</v>
      </c>
      <c r="H224" s="128" t="s">
        <v>226</v>
      </c>
      <c r="I224" s="127" t="s">
        <v>158</v>
      </c>
    </row>
    <row r="225" spans="1:9">
      <c r="A225" s="143">
        <v>32465</v>
      </c>
      <c r="B225" s="127" t="s">
        <v>161</v>
      </c>
      <c r="C225" s="127" t="s">
        <v>356</v>
      </c>
      <c r="D225" s="128">
        <v>8</v>
      </c>
      <c r="E225" s="128">
        <v>873</v>
      </c>
      <c r="F225" s="128" t="s">
        <v>407</v>
      </c>
      <c r="G225" s="128" t="s">
        <v>408</v>
      </c>
      <c r="H225" s="128" t="s">
        <v>226</v>
      </c>
      <c r="I225" s="127" t="s">
        <v>158</v>
      </c>
    </row>
    <row r="226" spans="1:9">
      <c r="A226" s="143">
        <v>719119</v>
      </c>
      <c r="B226" s="127" t="s">
        <v>32</v>
      </c>
      <c r="C226" s="127" t="s">
        <v>231</v>
      </c>
      <c r="D226" s="128">
        <v>5</v>
      </c>
      <c r="E226" s="128">
        <v>500</v>
      </c>
      <c r="F226" s="128" t="s">
        <v>417</v>
      </c>
      <c r="G226" s="128" t="s">
        <v>418</v>
      </c>
      <c r="H226" s="128" t="s">
        <v>226</v>
      </c>
      <c r="I226" s="127" t="s">
        <v>158</v>
      </c>
    </row>
    <row r="227" spans="1:9">
      <c r="A227" s="143">
        <v>715992</v>
      </c>
      <c r="B227" s="127" t="s">
        <v>164</v>
      </c>
      <c r="C227" s="127" t="s">
        <v>106</v>
      </c>
      <c r="D227" s="128">
        <v>5</v>
      </c>
      <c r="E227" s="128">
        <v>500</v>
      </c>
      <c r="F227" s="128" t="s">
        <v>388</v>
      </c>
      <c r="G227" s="128" t="s">
        <v>389</v>
      </c>
      <c r="H227" s="128" t="s">
        <v>226</v>
      </c>
      <c r="I227" s="127" t="s">
        <v>158</v>
      </c>
    </row>
    <row r="228" spans="1:9">
      <c r="A228" s="141">
        <v>7113761</v>
      </c>
      <c r="B228" s="123" t="s">
        <v>62</v>
      </c>
      <c r="C228" s="123" t="s">
        <v>63</v>
      </c>
      <c r="D228" s="124">
        <v>5</v>
      </c>
      <c r="E228" s="124">
        <v>531</v>
      </c>
      <c r="F228" s="124" t="s">
        <v>383</v>
      </c>
      <c r="G228" s="124" t="s">
        <v>384</v>
      </c>
      <c r="H228" s="124" t="s">
        <v>229</v>
      </c>
      <c r="I228" s="123" t="s">
        <v>56</v>
      </c>
    </row>
    <row r="229" spans="1:9">
      <c r="A229" s="141">
        <v>7113723</v>
      </c>
      <c r="B229" s="123" t="s">
        <v>282</v>
      </c>
      <c r="C229" s="123" t="s">
        <v>340</v>
      </c>
      <c r="D229" s="124">
        <v>6</v>
      </c>
      <c r="E229" s="124">
        <v>649</v>
      </c>
      <c r="F229" s="124" t="s">
        <v>375</v>
      </c>
      <c r="G229" s="124" t="s">
        <v>376</v>
      </c>
      <c r="H229" s="124" t="s">
        <v>226</v>
      </c>
      <c r="I229" s="123" t="s">
        <v>56</v>
      </c>
    </row>
    <row r="230" spans="1:9">
      <c r="A230" s="141">
        <v>7114116</v>
      </c>
      <c r="B230" s="123" t="s">
        <v>57</v>
      </c>
      <c r="C230" s="123" t="s">
        <v>365</v>
      </c>
      <c r="D230" s="124">
        <v>6</v>
      </c>
      <c r="E230" s="124">
        <v>681</v>
      </c>
      <c r="F230" s="124" t="s">
        <v>375</v>
      </c>
      <c r="G230" s="124" t="s">
        <v>376</v>
      </c>
      <c r="H230" s="124" t="s">
        <v>226</v>
      </c>
      <c r="I230" s="123" t="s">
        <v>56</v>
      </c>
    </row>
    <row r="231" spans="1:9">
      <c r="A231" s="141">
        <v>7112920</v>
      </c>
      <c r="B231" s="123" t="s">
        <v>350</v>
      </c>
      <c r="C231" s="123" t="s">
        <v>281</v>
      </c>
      <c r="D231" s="124">
        <v>7</v>
      </c>
      <c r="E231" s="124">
        <v>724</v>
      </c>
      <c r="F231" s="124" t="s">
        <v>379</v>
      </c>
      <c r="G231" s="124" t="s">
        <v>380</v>
      </c>
      <c r="H231" s="124" t="s">
        <v>226</v>
      </c>
      <c r="I231" s="123" t="s">
        <v>56</v>
      </c>
    </row>
    <row r="232" spans="1:9">
      <c r="A232" s="141">
        <v>7111029</v>
      </c>
      <c r="B232" s="123" t="s">
        <v>58</v>
      </c>
      <c r="C232" s="123" t="s">
        <v>59</v>
      </c>
      <c r="D232" s="124">
        <v>7</v>
      </c>
      <c r="E232" s="124">
        <v>765</v>
      </c>
      <c r="F232" s="124" t="s">
        <v>381</v>
      </c>
      <c r="G232" s="124" t="s">
        <v>382</v>
      </c>
      <c r="H232" s="124" t="s">
        <v>226</v>
      </c>
      <c r="I232" s="123" t="s">
        <v>56</v>
      </c>
    </row>
    <row r="233" spans="1:9">
      <c r="A233" s="141">
        <v>7115770</v>
      </c>
      <c r="B233" s="123" t="s">
        <v>504</v>
      </c>
      <c r="C233" s="123" t="s">
        <v>489</v>
      </c>
      <c r="D233" s="124">
        <v>5</v>
      </c>
      <c r="E233" s="124">
        <v>500</v>
      </c>
      <c r="F233" s="124" t="s">
        <v>407</v>
      </c>
      <c r="G233" s="124" t="s">
        <v>408</v>
      </c>
      <c r="H233" s="124" t="s">
        <v>226</v>
      </c>
      <c r="I233" s="123" t="s">
        <v>56</v>
      </c>
    </row>
    <row r="234" spans="1:9">
      <c r="A234" s="141">
        <v>7415185</v>
      </c>
      <c r="B234" s="123" t="s">
        <v>204</v>
      </c>
      <c r="C234" s="123" t="s">
        <v>60</v>
      </c>
      <c r="D234" s="124">
        <v>5</v>
      </c>
      <c r="E234" s="124">
        <v>594</v>
      </c>
      <c r="F234" s="124" t="s">
        <v>407</v>
      </c>
      <c r="G234" s="124" t="s">
        <v>408</v>
      </c>
      <c r="H234" s="124" t="s">
        <v>226</v>
      </c>
      <c r="I234" s="123" t="s">
        <v>56</v>
      </c>
    </row>
    <row r="235" spans="1:9">
      <c r="A235" s="141">
        <v>715721</v>
      </c>
      <c r="B235" s="123" t="s">
        <v>299</v>
      </c>
      <c r="C235" s="123" t="s">
        <v>66</v>
      </c>
      <c r="D235" s="124">
        <v>7</v>
      </c>
      <c r="E235" s="124">
        <v>729</v>
      </c>
      <c r="F235" s="124" t="s">
        <v>407</v>
      </c>
      <c r="G235" s="124" t="s">
        <v>408</v>
      </c>
      <c r="H235" s="124" t="s">
        <v>226</v>
      </c>
      <c r="I235" s="123" t="s">
        <v>56</v>
      </c>
    </row>
    <row r="236" spans="1:9">
      <c r="A236" s="141">
        <v>7110699</v>
      </c>
      <c r="B236" s="123" t="s">
        <v>64</v>
      </c>
      <c r="C236" s="123" t="s">
        <v>65</v>
      </c>
      <c r="D236" s="124">
        <v>7</v>
      </c>
      <c r="E236" s="124">
        <v>718</v>
      </c>
      <c r="F236" s="124" t="s">
        <v>417</v>
      </c>
      <c r="G236" s="124" t="s">
        <v>418</v>
      </c>
      <c r="H236" s="124" t="s">
        <v>226</v>
      </c>
      <c r="I236" s="123" t="s">
        <v>56</v>
      </c>
    </row>
    <row r="237" spans="1:9">
      <c r="A237" s="135">
        <v>7114898</v>
      </c>
      <c r="B237" s="111" t="s">
        <v>77</v>
      </c>
      <c r="C237" s="111" t="s">
        <v>78</v>
      </c>
      <c r="D237" s="112">
        <v>5</v>
      </c>
      <c r="E237" s="112">
        <v>500</v>
      </c>
      <c r="F237" s="112" t="s">
        <v>381</v>
      </c>
      <c r="G237" s="112" t="s">
        <v>382</v>
      </c>
      <c r="H237" s="112" t="s">
        <v>229</v>
      </c>
      <c r="I237" s="111" t="s">
        <v>75</v>
      </c>
    </row>
    <row r="238" spans="1:9">
      <c r="A238" s="135">
        <v>6911049</v>
      </c>
      <c r="B238" s="111" t="s">
        <v>505</v>
      </c>
      <c r="C238" s="111" t="s">
        <v>347</v>
      </c>
      <c r="D238" s="112">
        <v>11</v>
      </c>
      <c r="E238" s="112">
        <v>1124</v>
      </c>
      <c r="F238" s="112" t="s">
        <v>373</v>
      </c>
      <c r="G238" s="112" t="s">
        <v>374</v>
      </c>
      <c r="H238" s="112" t="s">
        <v>226</v>
      </c>
      <c r="I238" s="111" t="s">
        <v>75</v>
      </c>
    </row>
    <row r="239" spans="1:9">
      <c r="A239" s="135">
        <v>7113123</v>
      </c>
      <c r="B239" s="111" t="s">
        <v>208</v>
      </c>
      <c r="C239" s="111" t="s">
        <v>41</v>
      </c>
      <c r="D239" s="112">
        <v>6</v>
      </c>
      <c r="E239" s="112">
        <v>683</v>
      </c>
      <c r="F239" s="112" t="s">
        <v>375</v>
      </c>
      <c r="G239" s="112" t="s">
        <v>376</v>
      </c>
      <c r="H239" s="112" t="s">
        <v>226</v>
      </c>
      <c r="I239" s="111" t="s">
        <v>75</v>
      </c>
    </row>
    <row r="240" spans="1:9">
      <c r="A240" s="135">
        <v>7114023</v>
      </c>
      <c r="B240" s="111" t="s">
        <v>76</v>
      </c>
      <c r="C240" s="111" t="s">
        <v>41</v>
      </c>
      <c r="D240" s="112">
        <v>8</v>
      </c>
      <c r="E240" s="112">
        <v>813</v>
      </c>
      <c r="F240" s="112" t="s">
        <v>379</v>
      </c>
      <c r="G240" s="112" t="s">
        <v>380</v>
      </c>
      <c r="H240" s="112" t="s">
        <v>226</v>
      </c>
      <c r="I240" s="111" t="s">
        <v>75</v>
      </c>
    </row>
    <row r="241" spans="1:9">
      <c r="A241" s="135">
        <v>7113683</v>
      </c>
      <c r="B241" s="111" t="s">
        <v>79</v>
      </c>
      <c r="C241" s="111" t="s">
        <v>80</v>
      </c>
      <c r="D241" s="112">
        <v>6</v>
      </c>
      <c r="E241" s="112">
        <v>629</v>
      </c>
      <c r="F241" s="112" t="s">
        <v>381</v>
      </c>
      <c r="G241" s="112" t="s">
        <v>382</v>
      </c>
      <c r="H241" s="112" t="s">
        <v>226</v>
      </c>
      <c r="I241" s="111" t="s">
        <v>75</v>
      </c>
    </row>
    <row r="242" spans="1:9">
      <c r="A242" s="135">
        <v>714330</v>
      </c>
      <c r="B242" s="111" t="s">
        <v>506</v>
      </c>
      <c r="C242" s="111" t="s">
        <v>172</v>
      </c>
      <c r="D242" s="112">
        <v>5</v>
      </c>
      <c r="E242" s="112">
        <v>590</v>
      </c>
      <c r="F242" s="112" t="s">
        <v>381</v>
      </c>
      <c r="G242" s="112" t="s">
        <v>382</v>
      </c>
      <c r="H242" s="112" t="s">
        <v>226</v>
      </c>
      <c r="I242" s="111" t="s">
        <v>75</v>
      </c>
    </row>
    <row r="243" spans="1:9">
      <c r="A243" s="135">
        <v>7115353</v>
      </c>
      <c r="B243" s="111" t="s">
        <v>77</v>
      </c>
      <c r="C243" s="111" t="s">
        <v>0</v>
      </c>
      <c r="D243" s="112">
        <v>5</v>
      </c>
      <c r="E243" s="112">
        <v>500</v>
      </c>
      <c r="F243" s="112" t="s">
        <v>407</v>
      </c>
      <c r="G243" s="112" t="s">
        <v>408</v>
      </c>
      <c r="H243" s="112" t="s">
        <v>226</v>
      </c>
      <c r="I243" s="111" t="s">
        <v>75</v>
      </c>
    </row>
    <row r="244" spans="1:9">
      <c r="A244" s="144">
        <v>7115597</v>
      </c>
      <c r="B244" s="129" t="s">
        <v>507</v>
      </c>
      <c r="C244" s="129" t="s">
        <v>508</v>
      </c>
      <c r="D244" s="130">
        <v>5</v>
      </c>
      <c r="E244" s="130">
        <v>500</v>
      </c>
      <c r="F244" s="130" t="s">
        <v>381</v>
      </c>
      <c r="G244" s="130" t="s">
        <v>382</v>
      </c>
      <c r="H244" s="130" t="s">
        <v>229</v>
      </c>
      <c r="I244" s="129" t="s">
        <v>144</v>
      </c>
    </row>
    <row r="245" spans="1:9">
      <c r="A245" s="144">
        <v>7115609</v>
      </c>
      <c r="B245" s="129" t="s">
        <v>509</v>
      </c>
      <c r="C245" s="129" t="s">
        <v>510</v>
      </c>
      <c r="D245" s="130">
        <v>5</v>
      </c>
      <c r="E245" s="130">
        <v>500</v>
      </c>
      <c r="F245" s="130" t="s">
        <v>381</v>
      </c>
      <c r="G245" s="130" t="s">
        <v>382</v>
      </c>
      <c r="H245" s="130" t="s">
        <v>229</v>
      </c>
      <c r="I245" s="129" t="s">
        <v>144</v>
      </c>
    </row>
    <row r="246" spans="1:9">
      <c r="A246" s="144">
        <v>713286</v>
      </c>
      <c r="B246" s="129" t="s">
        <v>322</v>
      </c>
      <c r="C246" s="129" t="s">
        <v>63</v>
      </c>
      <c r="D246" s="130">
        <v>5</v>
      </c>
      <c r="E246" s="130">
        <v>500</v>
      </c>
      <c r="F246" s="130" t="s">
        <v>383</v>
      </c>
      <c r="G246" s="130" t="s">
        <v>384</v>
      </c>
      <c r="H246" s="130" t="s">
        <v>229</v>
      </c>
      <c r="I246" s="129" t="s">
        <v>144</v>
      </c>
    </row>
    <row r="247" spans="1:9">
      <c r="A247" s="144">
        <v>713525</v>
      </c>
      <c r="B247" s="129" t="s">
        <v>511</v>
      </c>
      <c r="C247" s="129" t="s">
        <v>512</v>
      </c>
      <c r="D247" s="130">
        <v>15</v>
      </c>
      <c r="E247" s="130">
        <v>1533</v>
      </c>
      <c r="F247" s="130" t="s">
        <v>373</v>
      </c>
      <c r="G247" s="130" t="s">
        <v>374</v>
      </c>
      <c r="H247" s="130" t="s">
        <v>226</v>
      </c>
      <c r="I247" s="129" t="s">
        <v>144</v>
      </c>
    </row>
    <row r="248" spans="1:9">
      <c r="A248" s="144">
        <v>7114491</v>
      </c>
      <c r="B248" s="129" t="s">
        <v>344</v>
      </c>
      <c r="C248" s="129" t="s">
        <v>24</v>
      </c>
      <c r="D248" s="130">
        <v>5</v>
      </c>
      <c r="E248" s="130">
        <v>568</v>
      </c>
      <c r="F248" s="130" t="s">
        <v>375</v>
      </c>
      <c r="G248" s="130" t="s">
        <v>376</v>
      </c>
      <c r="H248" s="130" t="s">
        <v>226</v>
      </c>
      <c r="I248" s="129" t="s">
        <v>144</v>
      </c>
    </row>
    <row r="249" spans="1:9">
      <c r="A249" s="144">
        <v>7114333</v>
      </c>
      <c r="B249" s="129" t="s">
        <v>248</v>
      </c>
      <c r="C249" s="129" t="s">
        <v>340</v>
      </c>
      <c r="D249" s="130">
        <v>8</v>
      </c>
      <c r="E249" s="130">
        <v>881</v>
      </c>
      <c r="F249" s="130" t="s">
        <v>375</v>
      </c>
      <c r="G249" s="130" t="s">
        <v>376</v>
      </c>
      <c r="H249" s="130" t="s">
        <v>226</v>
      </c>
      <c r="I249" s="129" t="s">
        <v>144</v>
      </c>
    </row>
    <row r="250" spans="1:9">
      <c r="A250" s="144">
        <v>7115738</v>
      </c>
      <c r="B250" s="129" t="s">
        <v>108</v>
      </c>
      <c r="C250" s="129" t="s">
        <v>81</v>
      </c>
      <c r="D250" s="130">
        <v>5</v>
      </c>
      <c r="E250" s="130">
        <v>500</v>
      </c>
      <c r="F250" s="130" t="s">
        <v>381</v>
      </c>
      <c r="G250" s="130" t="s">
        <v>382</v>
      </c>
      <c r="H250" s="130" t="s">
        <v>226</v>
      </c>
      <c r="I250" s="129" t="s">
        <v>144</v>
      </c>
    </row>
    <row r="251" spans="1:9">
      <c r="A251" s="144">
        <v>7115290</v>
      </c>
      <c r="B251" s="129" t="s">
        <v>513</v>
      </c>
      <c r="C251" s="129" t="s">
        <v>37</v>
      </c>
      <c r="D251" s="130">
        <v>6</v>
      </c>
      <c r="E251" s="130">
        <v>660</v>
      </c>
      <c r="F251" s="130" t="s">
        <v>381</v>
      </c>
      <c r="G251" s="130" t="s">
        <v>382</v>
      </c>
      <c r="H251" s="130" t="s">
        <v>226</v>
      </c>
      <c r="I251" s="129" t="s">
        <v>144</v>
      </c>
    </row>
    <row r="252" spans="1:9">
      <c r="A252" s="144">
        <v>7115698</v>
      </c>
      <c r="B252" s="129" t="s">
        <v>514</v>
      </c>
      <c r="C252" s="129" t="s">
        <v>515</v>
      </c>
      <c r="D252" s="130">
        <v>5</v>
      </c>
      <c r="E252" s="130">
        <v>500</v>
      </c>
      <c r="F252" s="130" t="s">
        <v>407</v>
      </c>
      <c r="G252" s="130" t="s">
        <v>408</v>
      </c>
      <c r="H252" s="130" t="s">
        <v>226</v>
      </c>
      <c r="I252" s="129" t="s">
        <v>144</v>
      </c>
    </row>
    <row r="253" spans="1:9">
      <c r="A253" s="144">
        <v>111270</v>
      </c>
      <c r="B253" s="129" t="s">
        <v>516</v>
      </c>
      <c r="C253" s="129" t="s">
        <v>85</v>
      </c>
      <c r="D253" s="130">
        <v>5</v>
      </c>
      <c r="E253" s="130">
        <v>504</v>
      </c>
      <c r="F253" s="130" t="s">
        <v>407</v>
      </c>
      <c r="G253" s="130" t="s">
        <v>408</v>
      </c>
      <c r="H253" s="130" t="s">
        <v>226</v>
      </c>
      <c r="I253" s="129" t="s">
        <v>144</v>
      </c>
    </row>
    <row r="254" spans="1:9">
      <c r="A254" s="144">
        <v>7114498</v>
      </c>
      <c r="B254" s="129" t="s">
        <v>145</v>
      </c>
      <c r="C254" s="129" t="s">
        <v>348</v>
      </c>
      <c r="D254" s="130">
        <v>5</v>
      </c>
      <c r="E254" s="130">
        <v>587</v>
      </c>
      <c r="F254" s="130" t="s">
        <v>407</v>
      </c>
      <c r="G254" s="130" t="s">
        <v>408</v>
      </c>
      <c r="H254" s="130" t="s">
        <v>226</v>
      </c>
      <c r="I254" s="129" t="s">
        <v>144</v>
      </c>
    </row>
    <row r="255" spans="1:9">
      <c r="A255" s="144">
        <v>7114648</v>
      </c>
      <c r="B255" s="129" t="s">
        <v>147</v>
      </c>
      <c r="C255" s="129" t="s">
        <v>232</v>
      </c>
      <c r="D255" s="130">
        <v>5</v>
      </c>
      <c r="E255" s="130">
        <v>500</v>
      </c>
      <c r="F255" s="130" t="s">
        <v>383</v>
      </c>
      <c r="G255" s="130" t="s">
        <v>384</v>
      </c>
      <c r="H255" s="130" t="s">
        <v>226</v>
      </c>
      <c r="I255" s="129" t="s">
        <v>144</v>
      </c>
    </row>
    <row r="256" spans="1:9">
      <c r="A256" s="144">
        <v>713534</v>
      </c>
      <c r="B256" s="129" t="s">
        <v>150</v>
      </c>
      <c r="C256" s="129" t="s">
        <v>53</v>
      </c>
      <c r="D256" s="130">
        <v>7</v>
      </c>
      <c r="E256" s="130">
        <v>775</v>
      </c>
      <c r="F256" s="130" t="s">
        <v>383</v>
      </c>
      <c r="G256" s="130" t="s">
        <v>384</v>
      </c>
      <c r="H256" s="130" t="s">
        <v>226</v>
      </c>
      <c r="I256" s="129" t="s">
        <v>144</v>
      </c>
    </row>
    <row r="257" spans="1:9">
      <c r="A257" s="144">
        <v>7114310</v>
      </c>
      <c r="B257" s="129" t="s">
        <v>149</v>
      </c>
      <c r="C257" s="129" t="s">
        <v>21</v>
      </c>
      <c r="D257" s="130">
        <v>5</v>
      </c>
      <c r="E257" s="130">
        <v>500</v>
      </c>
      <c r="F257" s="130" t="s">
        <v>383</v>
      </c>
      <c r="G257" s="130" t="s">
        <v>384</v>
      </c>
      <c r="H257" s="130" t="s">
        <v>226</v>
      </c>
      <c r="I257" s="129" t="s">
        <v>144</v>
      </c>
    </row>
    <row r="258" spans="1:9">
      <c r="A258" s="144">
        <v>712271</v>
      </c>
      <c r="B258" s="129" t="s">
        <v>517</v>
      </c>
      <c r="C258" s="129" t="s">
        <v>165</v>
      </c>
      <c r="D258" s="130">
        <v>7</v>
      </c>
      <c r="E258" s="130">
        <v>737</v>
      </c>
      <c r="F258" s="130" t="s">
        <v>383</v>
      </c>
      <c r="G258" s="130" t="s">
        <v>384</v>
      </c>
      <c r="H258" s="130" t="s">
        <v>226</v>
      </c>
      <c r="I258" s="129" t="s">
        <v>144</v>
      </c>
    </row>
    <row r="259" spans="1:9">
      <c r="A259" s="144">
        <v>7112518</v>
      </c>
      <c r="B259" s="129" t="s">
        <v>151</v>
      </c>
      <c r="C259" s="129" t="s">
        <v>0</v>
      </c>
      <c r="D259" s="130">
        <v>5</v>
      </c>
      <c r="E259" s="130">
        <v>500</v>
      </c>
      <c r="F259" s="130" t="s">
        <v>388</v>
      </c>
      <c r="G259" s="130" t="s">
        <v>389</v>
      </c>
      <c r="H259" s="130" t="s">
        <v>226</v>
      </c>
      <c r="I259" s="129" t="s">
        <v>144</v>
      </c>
    </row>
    <row r="260" spans="1:9">
      <c r="A260" s="142">
        <v>7110848</v>
      </c>
      <c r="B260" s="125" t="s">
        <v>288</v>
      </c>
      <c r="C260" s="125" t="s">
        <v>518</v>
      </c>
      <c r="D260" s="126">
        <v>5</v>
      </c>
      <c r="E260" s="126">
        <v>500</v>
      </c>
      <c r="F260" s="126" t="s">
        <v>379</v>
      </c>
      <c r="G260" s="126" t="s">
        <v>380</v>
      </c>
      <c r="H260" s="126" t="s">
        <v>229</v>
      </c>
      <c r="I260" s="125" t="s">
        <v>519</v>
      </c>
    </row>
    <row r="261" spans="1:9">
      <c r="A261" s="142">
        <v>688930</v>
      </c>
      <c r="B261" s="125" t="s">
        <v>520</v>
      </c>
      <c r="C261" s="125" t="s">
        <v>521</v>
      </c>
      <c r="D261" s="126">
        <v>9</v>
      </c>
      <c r="E261" s="126">
        <v>984</v>
      </c>
      <c r="F261" s="126" t="s">
        <v>375</v>
      </c>
      <c r="G261" s="126" t="s">
        <v>376</v>
      </c>
      <c r="H261" s="126" t="s">
        <v>226</v>
      </c>
      <c r="I261" s="125" t="s">
        <v>519</v>
      </c>
    </row>
    <row r="262" spans="1:9">
      <c r="A262" s="142">
        <v>7115486</v>
      </c>
      <c r="B262" s="125" t="s">
        <v>292</v>
      </c>
      <c r="C262" s="125" t="s">
        <v>296</v>
      </c>
      <c r="D262" s="126">
        <v>6</v>
      </c>
      <c r="E262" s="126">
        <v>652</v>
      </c>
      <c r="F262" s="126" t="s">
        <v>375</v>
      </c>
      <c r="G262" s="126" t="s">
        <v>376</v>
      </c>
      <c r="H262" s="126" t="s">
        <v>226</v>
      </c>
      <c r="I262" s="125" t="s">
        <v>519</v>
      </c>
    </row>
    <row r="263" spans="1:9">
      <c r="A263" s="142">
        <v>7115510</v>
      </c>
      <c r="B263" s="125" t="s">
        <v>522</v>
      </c>
      <c r="C263" s="125" t="s">
        <v>523</v>
      </c>
      <c r="D263" s="126">
        <v>7</v>
      </c>
      <c r="E263" s="126">
        <v>724</v>
      </c>
      <c r="F263" s="126" t="s">
        <v>375</v>
      </c>
      <c r="G263" s="126" t="s">
        <v>376</v>
      </c>
      <c r="H263" s="126" t="s">
        <v>226</v>
      </c>
      <c r="I263" s="125" t="s">
        <v>519</v>
      </c>
    </row>
    <row r="264" spans="1:9">
      <c r="A264" s="142">
        <v>7115317</v>
      </c>
      <c r="B264" s="125" t="s">
        <v>524</v>
      </c>
      <c r="C264" s="125" t="s">
        <v>404</v>
      </c>
      <c r="D264" s="126">
        <v>5</v>
      </c>
      <c r="E264" s="126">
        <v>500</v>
      </c>
      <c r="F264" s="126" t="s">
        <v>375</v>
      </c>
      <c r="G264" s="126" t="s">
        <v>376</v>
      </c>
      <c r="H264" s="126" t="s">
        <v>226</v>
      </c>
      <c r="I264" s="125" t="s">
        <v>519</v>
      </c>
    </row>
    <row r="265" spans="1:9">
      <c r="A265" s="142">
        <v>7110076</v>
      </c>
      <c r="B265" s="125" t="s">
        <v>288</v>
      </c>
      <c r="C265" s="125" t="s">
        <v>61</v>
      </c>
      <c r="D265" s="126">
        <v>5</v>
      </c>
      <c r="E265" s="126">
        <v>563</v>
      </c>
      <c r="F265" s="126" t="s">
        <v>381</v>
      </c>
      <c r="G265" s="126" t="s">
        <v>382</v>
      </c>
      <c r="H265" s="126" t="s">
        <v>226</v>
      </c>
      <c r="I265" s="125" t="s">
        <v>519</v>
      </c>
    </row>
    <row r="266" spans="1:9">
      <c r="A266" s="142">
        <v>7112529</v>
      </c>
      <c r="B266" s="125" t="s">
        <v>412</v>
      </c>
      <c r="C266" s="125" t="s">
        <v>281</v>
      </c>
      <c r="D266" s="126">
        <v>6</v>
      </c>
      <c r="E266" s="126">
        <v>663</v>
      </c>
      <c r="F266" s="126" t="s">
        <v>381</v>
      </c>
      <c r="G266" s="126" t="s">
        <v>382</v>
      </c>
      <c r="H266" s="126" t="s">
        <v>226</v>
      </c>
      <c r="I266" s="125" t="s">
        <v>519</v>
      </c>
    </row>
    <row r="267" spans="1:9">
      <c r="A267" s="142">
        <v>7115127</v>
      </c>
      <c r="B267" s="125" t="s">
        <v>525</v>
      </c>
      <c r="C267" s="125" t="s">
        <v>98</v>
      </c>
      <c r="D267" s="126">
        <v>5</v>
      </c>
      <c r="E267" s="126">
        <v>508</v>
      </c>
      <c r="F267" s="126" t="s">
        <v>383</v>
      </c>
      <c r="G267" s="126" t="s">
        <v>384</v>
      </c>
      <c r="H267" s="126" t="s">
        <v>226</v>
      </c>
      <c r="I267" s="125" t="s">
        <v>519</v>
      </c>
    </row>
    <row r="268" spans="1:9">
      <c r="A268" s="131">
        <v>716705</v>
      </c>
      <c r="B268" s="132" t="s">
        <v>305</v>
      </c>
      <c r="C268" s="132" t="s">
        <v>165</v>
      </c>
      <c r="D268" s="131">
        <v>8</v>
      </c>
      <c r="E268" s="131">
        <v>800</v>
      </c>
      <c r="F268" s="131" t="s">
        <v>375</v>
      </c>
      <c r="G268" s="131" t="s">
        <v>376</v>
      </c>
      <c r="H268" s="131" t="s">
        <v>226</v>
      </c>
      <c r="I268" s="132" t="s">
        <v>304</v>
      </c>
    </row>
    <row r="269" spans="1:9">
      <c r="A269" s="131">
        <v>7112020</v>
      </c>
      <c r="B269" s="132" t="s">
        <v>240</v>
      </c>
      <c r="C269" s="132" t="s">
        <v>339</v>
      </c>
      <c r="D269" s="131">
        <v>8</v>
      </c>
      <c r="E269" s="131">
        <v>868</v>
      </c>
      <c r="F269" s="131" t="s">
        <v>375</v>
      </c>
      <c r="G269" s="131" t="s">
        <v>376</v>
      </c>
      <c r="H269" s="131" t="s">
        <v>226</v>
      </c>
      <c r="I269" s="132" t="s">
        <v>304</v>
      </c>
    </row>
    <row r="270" spans="1:9">
      <c r="A270" s="131">
        <v>43638</v>
      </c>
      <c r="B270" s="132" t="s">
        <v>166</v>
      </c>
      <c r="C270" s="132" t="s">
        <v>24</v>
      </c>
      <c r="D270" s="131">
        <v>9</v>
      </c>
      <c r="E270" s="131">
        <v>905</v>
      </c>
      <c r="F270" s="131" t="s">
        <v>379</v>
      </c>
      <c r="G270" s="131" t="s">
        <v>380</v>
      </c>
      <c r="H270" s="131" t="s">
        <v>226</v>
      </c>
      <c r="I270" s="132" t="s">
        <v>304</v>
      </c>
    </row>
    <row r="271" spans="1:9">
      <c r="A271" s="131">
        <v>215749</v>
      </c>
      <c r="B271" s="132" t="s">
        <v>167</v>
      </c>
      <c r="C271" s="132" t="s">
        <v>51</v>
      </c>
      <c r="D271" s="131">
        <v>6</v>
      </c>
      <c r="E271" s="131">
        <v>605</v>
      </c>
      <c r="F271" s="131" t="s">
        <v>383</v>
      </c>
      <c r="G271" s="131" t="s">
        <v>384</v>
      </c>
      <c r="H271" s="131" t="s">
        <v>226</v>
      </c>
      <c r="I271" s="132" t="s">
        <v>304</v>
      </c>
    </row>
    <row r="272" spans="1:9">
      <c r="A272" s="131">
        <v>756953</v>
      </c>
      <c r="B272" s="132" t="s">
        <v>168</v>
      </c>
      <c r="C272" s="132" t="s">
        <v>18</v>
      </c>
      <c r="D272" s="131">
        <v>6</v>
      </c>
      <c r="E272" s="131">
        <v>671</v>
      </c>
      <c r="F272" s="131" t="s">
        <v>388</v>
      </c>
      <c r="G272" s="131" t="s">
        <v>389</v>
      </c>
      <c r="H272" s="131" t="s">
        <v>226</v>
      </c>
      <c r="I272" s="132" t="s">
        <v>304</v>
      </c>
    </row>
  </sheetData>
  <autoFilter ref="B1:R2096" xr:uid="{C3996CDE-1585-4209-A0FA-D5880CC2E3DB}"/>
  <phoneticPr fontId="2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561A2-7063-42BD-9F4D-FD353C5DE47C}">
  <dimension ref="A1:W60"/>
  <sheetViews>
    <sheetView showGridLines="0" zoomScaleNormal="100" workbookViewId="0">
      <selection activeCell="D11" sqref="D11:G11"/>
    </sheetView>
  </sheetViews>
  <sheetFormatPr baseColWidth="10" defaultRowHeight="13.2"/>
  <cols>
    <col min="1" max="1" width="3.6640625" customWidth="1"/>
    <col min="2" max="6" width="5.6640625" customWidth="1"/>
    <col min="7" max="7" width="3.44140625" bestFit="1" customWidth="1"/>
    <col min="8" max="8" width="12.6640625" customWidth="1"/>
    <col min="9" max="10" width="4.6640625" customWidth="1"/>
    <col min="11" max="11" width="6" customWidth="1"/>
    <col min="12" max="12" width="4.6640625" customWidth="1"/>
    <col min="13" max="13" width="3.6640625" customWidth="1"/>
    <col min="14" max="14" width="3.44140625" bestFit="1" customWidth="1"/>
    <col min="15" max="15" width="10.109375" customWidth="1"/>
    <col min="16" max="19" width="4.6640625" customWidth="1"/>
    <col min="20" max="20" width="12.6640625" customWidth="1"/>
    <col min="21" max="22" width="4.6640625" style="6" customWidth="1"/>
    <col min="23" max="23" width="6.33203125" customWidth="1"/>
  </cols>
  <sheetData>
    <row r="1" spans="1:23" ht="16.5" customHeight="1">
      <c r="A1" s="225" t="s">
        <v>221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</row>
    <row r="2" spans="1:23" ht="18" customHeight="1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</row>
    <row r="3" spans="1:23" ht="15" customHeight="1">
      <c r="A3" s="213" t="s">
        <v>249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</row>
    <row r="4" spans="1:23" ht="7.5" customHeight="1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3" s="4" customFormat="1" ht="17.399999999999999">
      <c r="B5" s="9" t="s">
        <v>250</v>
      </c>
      <c r="C5" s="227" t="s">
        <v>333</v>
      </c>
      <c r="D5" s="227"/>
      <c r="E5" s="227"/>
      <c r="F5" s="220" t="s">
        <v>251</v>
      </c>
      <c r="G5" s="221"/>
      <c r="H5" s="11">
        <v>45242</v>
      </c>
      <c r="I5" s="220" t="s">
        <v>252</v>
      </c>
      <c r="J5" s="222"/>
      <c r="K5" s="10">
        <v>1</v>
      </c>
      <c r="L5" s="223" t="s">
        <v>253</v>
      </c>
      <c r="M5" s="224"/>
      <c r="N5" s="224"/>
      <c r="O5" s="12"/>
      <c r="P5" s="215" t="s">
        <v>334</v>
      </c>
      <c r="Q5" s="215"/>
      <c r="R5" s="215"/>
      <c r="S5" s="215"/>
      <c r="T5" s="215"/>
      <c r="U5" s="215"/>
      <c r="V5" s="215"/>
    </row>
    <row r="6" spans="1:23" ht="4.5" customHeight="1"/>
    <row r="7" spans="1:23" s="5" customFormat="1" ht="14.25" customHeight="1" thickBot="1">
      <c r="T7" s="13" t="s">
        <v>255</v>
      </c>
      <c r="U7" s="216"/>
      <c r="V7" s="216"/>
    </row>
    <row r="8" spans="1:23" ht="17.25" customHeight="1">
      <c r="B8" s="217" t="s">
        <v>256</v>
      </c>
      <c r="C8" s="218"/>
      <c r="D8" s="15"/>
      <c r="E8" s="16" t="s">
        <v>257</v>
      </c>
      <c r="F8" s="15"/>
      <c r="G8" s="15"/>
      <c r="H8" s="14"/>
      <c r="I8" s="15"/>
      <c r="J8" s="17"/>
      <c r="N8" s="217" t="s">
        <v>256</v>
      </c>
      <c r="O8" s="218"/>
      <c r="P8" s="15"/>
      <c r="Q8" s="16" t="s">
        <v>258</v>
      </c>
      <c r="R8" s="15"/>
      <c r="S8" s="15"/>
      <c r="T8" s="15"/>
      <c r="U8" s="14"/>
      <c r="V8" s="18"/>
    </row>
    <row r="9" spans="1:23" ht="30" customHeight="1" thickBot="1">
      <c r="B9" s="207"/>
      <c r="C9" s="208"/>
      <c r="D9" s="209" t="str">
        <f>IF($B9="","",VLOOKUP($B9,#REF!,2,FALSE))</f>
        <v/>
      </c>
      <c r="E9" s="210"/>
      <c r="F9" s="210"/>
      <c r="G9" s="210"/>
      <c r="H9" s="210"/>
      <c r="I9" s="19"/>
      <c r="J9" s="20"/>
      <c r="N9" s="207"/>
      <c r="O9" s="208"/>
      <c r="P9" s="209" t="str">
        <f>IF($N9="","",VLOOKUP($N9,#REF!,2,FALSE))</f>
        <v/>
      </c>
      <c r="Q9" s="210"/>
      <c r="R9" s="210"/>
      <c r="S9" s="210"/>
      <c r="T9" s="210"/>
      <c r="U9" s="19"/>
      <c r="V9" s="20"/>
    </row>
    <row r="10" spans="1:23" ht="14.1" customHeight="1" thickBot="1">
      <c r="B10" s="211" t="s">
        <v>220</v>
      </c>
      <c r="C10" s="212"/>
      <c r="D10" s="21" t="s">
        <v>259</v>
      </c>
      <c r="E10" s="22"/>
      <c r="F10" s="22"/>
      <c r="G10" s="23"/>
      <c r="H10" s="23"/>
      <c r="I10" s="24" t="s">
        <v>260</v>
      </c>
      <c r="J10" s="25" t="s">
        <v>219</v>
      </c>
      <c r="K10" s="29" t="s">
        <v>213</v>
      </c>
      <c r="N10" s="211" t="s">
        <v>220</v>
      </c>
      <c r="O10" s="212"/>
      <c r="P10" s="21" t="s">
        <v>259</v>
      </c>
      <c r="Q10" s="22"/>
      <c r="R10" s="22"/>
      <c r="S10" s="23"/>
      <c r="T10" s="23"/>
      <c r="U10" s="24" t="s">
        <v>260</v>
      </c>
      <c r="V10" s="25" t="s">
        <v>219</v>
      </c>
      <c r="W10" s="29" t="s">
        <v>213</v>
      </c>
    </row>
    <row r="11" spans="1:23" ht="21.9" customHeight="1" thickBot="1">
      <c r="A11" s="26" t="s">
        <v>261</v>
      </c>
      <c r="B11" s="201"/>
      <c r="C11" s="202"/>
      <c r="D11" s="203" t="str">
        <f>IF($B11="","",VLOOKUP($B11,#REF!,2,FALSE))</f>
        <v/>
      </c>
      <c r="E11" s="174"/>
      <c r="F11" s="174"/>
      <c r="G11" s="174"/>
      <c r="H11" s="27" t="str">
        <f>IF($B11="","",VLOOKUP($B11,#REF!,3,FALSE))</f>
        <v/>
      </c>
      <c r="I11" s="28" t="str">
        <f>IF($B11="","",VLOOKUP($B11,#REF!,4,FALSE))</f>
        <v/>
      </c>
      <c r="J11" s="29" t="str">
        <f>IF($B11="","",VLOOKUP($B11,#REF!,5,FALSE))</f>
        <v/>
      </c>
      <c r="K11" s="29"/>
      <c r="M11" s="26" t="s">
        <v>262</v>
      </c>
      <c r="N11" s="201"/>
      <c r="O11" s="202"/>
      <c r="P11" s="203" t="str">
        <f>IF($N11="","",VLOOKUP($N11,#REF!,2,FALSE))</f>
        <v/>
      </c>
      <c r="Q11" s="174"/>
      <c r="R11" s="174"/>
      <c r="S11" s="174"/>
      <c r="T11" s="27" t="str">
        <f>IF($N11="","",VLOOKUP($N11,#REF!,3,FALSE))</f>
        <v/>
      </c>
      <c r="U11" s="28" t="str">
        <f>IF($N11="","",VLOOKUP($N11,#REF!,4,FALSE))</f>
        <v/>
      </c>
      <c r="V11" s="29" t="str">
        <f>IF($N11="","",VLOOKUP($N11,#REF!,5,FALSE))</f>
        <v/>
      </c>
      <c r="W11" s="29"/>
    </row>
    <row r="12" spans="1:23" ht="21.9" customHeight="1" thickBot="1">
      <c r="A12" s="30" t="s">
        <v>263</v>
      </c>
      <c r="B12" s="204"/>
      <c r="C12" s="205"/>
      <c r="D12" s="206" t="str">
        <f>IF($B12="","",VLOOKUP($B12,#REF!,2,FALSE))</f>
        <v/>
      </c>
      <c r="E12" s="176"/>
      <c r="F12" s="176"/>
      <c r="G12" s="176"/>
      <c r="H12" s="31" t="str">
        <f>IF($B12="","",VLOOKUP($B12,#REF!,3,FALSE))</f>
        <v/>
      </c>
      <c r="I12" s="32" t="str">
        <f>IF($B12="","",VLOOKUP($B12,#REF!,4,FALSE))</f>
        <v/>
      </c>
      <c r="J12" s="33" t="str">
        <f>IF($B12="","",VLOOKUP($B12,#REF!,5,FALSE))</f>
        <v/>
      </c>
      <c r="K12" s="33"/>
      <c r="M12" s="30" t="s">
        <v>264</v>
      </c>
      <c r="N12" s="204"/>
      <c r="O12" s="205"/>
      <c r="P12" s="206" t="str">
        <f>IF($N12="","",VLOOKUP($N12,#REF!,2,FALSE))</f>
        <v/>
      </c>
      <c r="Q12" s="176"/>
      <c r="R12" s="176"/>
      <c r="S12" s="176"/>
      <c r="T12" s="31" t="str">
        <f>IF($N12="","",VLOOKUP($N12,#REF!,3,FALSE))</f>
        <v/>
      </c>
      <c r="U12" s="32" t="str">
        <f>IF($N12="","",VLOOKUP($N12,#REF!,4,FALSE))</f>
        <v/>
      </c>
      <c r="V12" s="33" t="str">
        <f>IF($N12="","",VLOOKUP($N12,#REF!,5,FALSE))</f>
        <v/>
      </c>
      <c r="W12" s="33"/>
    </row>
    <row r="13" spans="1:23" ht="8.25" customHeight="1" thickBot="1"/>
    <row r="14" spans="1:23" ht="12.75" customHeight="1">
      <c r="B14" s="191" t="s">
        <v>265</v>
      </c>
      <c r="C14" s="192"/>
      <c r="D14" s="192"/>
      <c r="E14" s="192"/>
      <c r="F14" s="193"/>
      <c r="G14" s="34" t="s">
        <v>266</v>
      </c>
      <c r="H14" s="35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7"/>
      <c r="U14" s="194" t="s">
        <v>267</v>
      </c>
      <c r="V14" s="195"/>
    </row>
    <row r="15" spans="1:23" ht="18" customHeight="1" thickBot="1">
      <c r="B15" s="196" t="s">
        <v>268</v>
      </c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38" t="s">
        <v>269</v>
      </c>
      <c r="N15" s="38"/>
      <c r="O15" s="38"/>
      <c r="P15" s="38"/>
      <c r="Q15" s="38"/>
      <c r="R15" s="38"/>
      <c r="S15" s="38"/>
      <c r="T15" s="39"/>
      <c r="U15" s="40" t="s">
        <v>270</v>
      </c>
      <c r="V15" s="41" t="s">
        <v>271</v>
      </c>
    </row>
    <row r="16" spans="1:23" s="3" customFormat="1" ht="21.9" customHeight="1">
      <c r="B16" s="42"/>
      <c r="C16" s="43"/>
      <c r="D16" s="43"/>
      <c r="E16" s="43"/>
      <c r="F16" s="44"/>
      <c r="G16" s="45" t="s">
        <v>261</v>
      </c>
      <c r="H16" s="198" t="str">
        <f>D11</f>
        <v/>
      </c>
      <c r="I16" s="199"/>
      <c r="J16" s="199"/>
      <c r="K16" s="198" t="str">
        <f>H11</f>
        <v/>
      </c>
      <c r="L16" s="198"/>
      <c r="M16" s="200"/>
      <c r="N16" s="46" t="s">
        <v>262</v>
      </c>
      <c r="O16" s="198" t="str">
        <f>P11</f>
        <v/>
      </c>
      <c r="P16" s="199"/>
      <c r="Q16" s="199"/>
      <c r="R16" s="199"/>
      <c r="S16" s="199"/>
      <c r="T16" s="47" t="str">
        <f>T11</f>
        <v/>
      </c>
      <c r="U16" s="48"/>
      <c r="V16" s="49"/>
    </row>
    <row r="17" spans="1:22" s="3" customFormat="1" ht="21.9" customHeight="1">
      <c r="B17" s="50"/>
      <c r="C17" s="51"/>
      <c r="D17" s="51"/>
      <c r="E17" s="51"/>
      <c r="F17" s="52"/>
      <c r="G17" s="53" t="s">
        <v>263</v>
      </c>
      <c r="H17" s="174" t="str">
        <f>D12</f>
        <v/>
      </c>
      <c r="I17" s="175"/>
      <c r="J17" s="175"/>
      <c r="K17" s="174" t="str">
        <f>H12</f>
        <v/>
      </c>
      <c r="L17" s="174"/>
      <c r="M17" s="181"/>
      <c r="N17" s="54" t="s">
        <v>264</v>
      </c>
      <c r="O17" s="174" t="str">
        <f>P12</f>
        <v/>
      </c>
      <c r="P17" s="175"/>
      <c r="Q17" s="175"/>
      <c r="R17" s="175"/>
      <c r="S17" s="175"/>
      <c r="T17" s="55" t="str">
        <f>T12</f>
        <v/>
      </c>
      <c r="U17" s="56"/>
      <c r="V17" s="57"/>
    </row>
    <row r="18" spans="1:22" s="3" customFormat="1" ht="21.9" customHeight="1">
      <c r="B18" s="50"/>
      <c r="C18" s="51"/>
      <c r="D18" s="51"/>
      <c r="E18" s="51"/>
      <c r="F18" s="52"/>
      <c r="G18" s="58" t="s">
        <v>272</v>
      </c>
      <c r="H18" s="174" t="str">
        <f>D11</f>
        <v/>
      </c>
      <c r="I18" s="189"/>
      <c r="J18" s="174" t="str">
        <f>D12</f>
        <v/>
      </c>
      <c r="K18" s="174"/>
      <c r="L18" s="174"/>
      <c r="M18" s="181"/>
      <c r="N18" s="59" t="s">
        <v>272</v>
      </c>
      <c r="O18" s="174" t="str">
        <f>P11</f>
        <v/>
      </c>
      <c r="P18" s="189"/>
      <c r="Q18" s="189"/>
      <c r="R18" s="189"/>
      <c r="S18" s="174" t="str">
        <f>P12</f>
        <v/>
      </c>
      <c r="T18" s="190"/>
      <c r="U18" s="56"/>
      <c r="V18" s="57"/>
    </row>
    <row r="19" spans="1:22" s="3" customFormat="1" ht="21.9" customHeight="1">
      <c r="B19" s="50"/>
      <c r="C19" s="51"/>
      <c r="D19" s="51"/>
      <c r="E19" s="51"/>
      <c r="F19" s="52"/>
      <c r="G19" s="53" t="s">
        <v>261</v>
      </c>
      <c r="H19" s="174" t="str">
        <f>D11</f>
        <v/>
      </c>
      <c r="I19" s="175"/>
      <c r="J19" s="175"/>
      <c r="K19" s="174" t="str">
        <f>H11</f>
        <v/>
      </c>
      <c r="L19" s="174"/>
      <c r="M19" s="181"/>
      <c r="N19" s="54" t="s">
        <v>264</v>
      </c>
      <c r="O19" s="166" t="str">
        <f>P12</f>
        <v/>
      </c>
      <c r="P19" s="167"/>
      <c r="Q19" s="167"/>
      <c r="R19" s="167"/>
      <c r="S19" s="167"/>
      <c r="T19" s="55" t="str">
        <f>T12</f>
        <v/>
      </c>
      <c r="U19" s="56"/>
      <c r="V19" s="57"/>
    </row>
    <row r="20" spans="1:22" s="3" customFormat="1" ht="21.9" customHeight="1" thickBot="1">
      <c r="B20" s="60"/>
      <c r="C20" s="61"/>
      <c r="D20" s="61"/>
      <c r="E20" s="61"/>
      <c r="F20" s="62"/>
      <c r="G20" s="53" t="s">
        <v>263</v>
      </c>
      <c r="H20" s="174" t="str">
        <f>D12</f>
        <v/>
      </c>
      <c r="I20" s="175"/>
      <c r="J20" s="175"/>
      <c r="K20" s="176" t="str">
        <f>H12</f>
        <v/>
      </c>
      <c r="L20" s="176"/>
      <c r="M20" s="177"/>
      <c r="N20" s="54" t="s">
        <v>262</v>
      </c>
      <c r="O20" s="166" t="str">
        <f>P12</f>
        <v/>
      </c>
      <c r="P20" s="167"/>
      <c r="Q20" s="167"/>
      <c r="R20" s="167"/>
      <c r="S20" s="167"/>
      <c r="T20" s="55" t="str">
        <f>T12</f>
        <v/>
      </c>
      <c r="U20" s="56"/>
      <c r="V20" s="57"/>
    </row>
    <row r="21" spans="1:22" ht="21.9" customHeight="1" thickBot="1">
      <c r="B21" s="63"/>
      <c r="C21" s="38"/>
      <c r="D21" s="38"/>
      <c r="E21" s="38"/>
      <c r="F21" s="38"/>
      <c r="G21" s="64"/>
      <c r="H21" s="64"/>
      <c r="I21" s="64"/>
      <c r="J21" s="64"/>
      <c r="K21" s="64"/>
      <c r="L21" s="65" t="s">
        <v>273</v>
      </c>
      <c r="M21" s="65"/>
      <c r="N21" s="65"/>
      <c r="O21" s="65"/>
      <c r="P21" s="65"/>
      <c r="Q21" s="65"/>
      <c r="R21" s="65"/>
      <c r="S21" s="65"/>
      <c r="T21" s="66"/>
      <c r="U21" s="67">
        <f>SUM(U16:U19)</f>
        <v>0</v>
      </c>
      <c r="V21" s="68">
        <f>SUM(V16:V20)</f>
        <v>0</v>
      </c>
    </row>
    <row r="22" spans="1:22" ht="10.5" customHeight="1" thickBot="1"/>
    <row r="23" spans="1:22" ht="21.9" customHeight="1" thickBot="1">
      <c r="B23" s="178" t="s">
        <v>274</v>
      </c>
      <c r="C23" s="179"/>
      <c r="D23" s="179"/>
      <c r="E23" s="179"/>
      <c r="F23" s="180"/>
      <c r="H23" s="178" t="s">
        <v>275</v>
      </c>
      <c r="I23" s="182"/>
      <c r="J23" s="182"/>
      <c r="K23" s="183"/>
      <c r="M23" s="69" t="s">
        <v>276</v>
      </c>
      <c r="N23" s="163" t="str">
        <f>CONCATENATE(D9,"  ",I9)</f>
        <v xml:space="preserve">  </v>
      </c>
      <c r="O23" s="187"/>
      <c r="P23" s="187"/>
      <c r="Q23" s="187"/>
      <c r="R23" s="188"/>
      <c r="S23" s="26">
        <f>U21</f>
        <v>0</v>
      </c>
      <c r="T23" s="3"/>
    </row>
    <row r="24" spans="1:22" ht="4.5" customHeight="1" thickBot="1">
      <c r="B24" s="70"/>
      <c r="E24" s="71"/>
      <c r="F24" s="72"/>
      <c r="H24" s="70"/>
      <c r="J24" s="3"/>
      <c r="K24" s="73"/>
      <c r="L24" s="74"/>
      <c r="M24" s="74"/>
      <c r="N24" s="74"/>
      <c r="O24" s="74"/>
      <c r="P24" s="74"/>
      <c r="Q24" s="74"/>
    </row>
    <row r="25" spans="1:22" ht="21.9" customHeight="1" thickBot="1">
      <c r="B25" s="184" t="s">
        <v>277</v>
      </c>
      <c r="C25" s="185"/>
      <c r="D25" s="185"/>
      <c r="E25" s="185"/>
      <c r="F25" s="186"/>
      <c r="H25" s="184" t="s">
        <v>277</v>
      </c>
      <c r="I25" s="185"/>
      <c r="J25" s="185"/>
      <c r="K25" s="186"/>
      <c r="M25" s="69" t="s">
        <v>276</v>
      </c>
      <c r="N25" s="163" t="str">
        <f>CONCATENATE(P9,"  ",U9)</f>
        <v xml:space="preserve">  </v>
      </c>
      <c r="O25" s="164"/>
      <c r="P25" s="164"/>
      <c r="Q25" s="164"/>
      <c r="R25" s="165"/>
      <c r="S25" s="26">
        <f>V21</f>
        <v>0</v>
      </c>
      <c r="T25" s="3"/>
    </row>
    <row r="26" spans="1:22">
      <c r="B26" s="168" t="s">
        <v>278</v>
      </c>
      <c r="C26" s="169"/>
      <c r="D26" s="169"/>
      <c r="E26" s="169"/>
      <c r="F26" s="170"/>
      <c r="H26" s="168" t="s">
        <v>278</v>
      </c>
      <c r="I26" s="169"/>
      <c r="J26" s="169"/>
      <c r="K26" s="170"/>
      <c r="T26" s="75"/>
      <c r="U26" s="76"/>
      <c r="V26" s="76"/>
    </row>
    <row r="27" spans="1:22">
      <c r="B27" s="168"/>
      <c r="C27" s="169"/>
      <c r="D27" s="169"/>
      <c r="E27" s="169"/>
      <c r="F27" s="170"/>
      <c r="H27" s="168"/>
      <c r="I27" s="169"/>
      <c r="J27" s="169"/>
      <c r="K27" s="170"/>
    </row>
    <row r="28" spans="1:22" ht="13.8" thickBot="1">
      <c r="B28" s="171"/>
      <c r="C28" s="172"/>
      <c r="D28" s="172"/>
      <c r="E28" s="172"/>
      <c r="F28" s="173"/>
      <c r="H28" s="171"/>
      <c r="I28" s="172"/>
      <c r="J28" s="172"/>
      <c r="K28" s="173"/>
    </row>
    <row r="30" spans="1:22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8"/>
      <c r="V30" s="78"/>
    </row>
    <row r="31" spans="1:22" ht="16.5" customHeight="1">
      <c r="A31" s="225" t="s">
        <v>221</v>
      </c>
      <c r="B31" s="226"/>
      <c r="C31" s="226"/>
      <c r="D31" s="226"/>
      <c r="E31" s="226"/>
      <c r="F31" s="226"/>
      <c r="G31" s="226"/>
      <c r="H31" s="226"/>
      <c r="I31" s="226"/>
      <c r="J31" s="226"/>
      <c r="K31" s="226"/>
      <c r="L31" s="226"/>
      <c r="M31" s="226"/>
      <c r="N31" s="226"/>
      <c r="O31" s="226"/>
      <c r="P31" s="226"/>
      <c r="Q31" s="226"/>
      <c r="R31" s="226"/>
      <c r="S31" s="226"/>
      <c r="T31" s="226"/>
      <c r="U31" s="226"/>
      <c r="V31" s="226"/>
    </row>
    <row r="32" spans="1:22" ht="18" customHeight="1">
      <c r="A32" s="226"/>
      <c r="B32" s="226"/>
      <c r="C32" s="226"/>
      <c r="D32" s="226"/>
      <c r="E32" s="226"/>
      <c r="F32" s="226"/>
      <c r="G32" s="226"/>
      <c r="H32" s="226"/>
      <c r="I32" s="226"/>
      <c r="J32" s="226"/>
      <c r="K32" s="226"/>
      <c r="L32" s="226"/>
      <c r="M32" s="226"/>
      <c r="N32" s="226"/>
      <c r="O32" s="226"/>
      <c r="P32" s="226"/>
      <c r="Q32" s="226"/>
      <c r="R32" s="226"/>
      <c r="S32" s="226"/>
      <c r="T32" s="226"/>
      <c r="U32" s="226"/>
      <c r="V32" s="226"/>
    </row>
    <row r="33" spans="1:22" ht="15" customHeight="1">
      <c r="A33" s="213" t="s">
        <v>249</v>
      </c>
      <c r="B33" s="214"/>
      <c r="C33" s="214"/>
      <c r="D33" s="214"/>
      <c r="E33" s="214"/>
      <c r="F33" s="214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</row>
    <row r="34" spans="1:22" ht="7.5" customHeight="1">
      <c r="B34" s="7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2" s="4" customFormat="1" ht="17.399999999999999">
      <c r="B35" s="9" t="s">
        <v>250</v>
      </c>
      <c r="C35" s="219" t="str">
        <f>C5</f>
        <v>MONTCHANIN</v>
      </c>
      <c r="D35" s="219"/>
      <c r="E35" s="219"/>
      <c r="F35" s="220" t="s">
        <v>251</v>
      </c>
      <c r="G35" s="221"/>
      <c r="H35" s="80">
        <f>H5</f>
        <v>45242</v>
      </c>
      <c r="I35" s="220" t="s">
        <v>252</v>
      </c>
      <c r="J35" s="222"/>
      <c r="K35" s="79">
        <f>K5</f>
        <v>1</v>
      </c>
      <c r="L35" s="223" t="s">
        <v>253</v>
      </c>
      <c r="M35" s="224"/>
      <c r="N35" s="224"/>
      <c r="O35" s="12"/>
      <c r="P35" s="215" t="s">
        <v>254</v>
      </c>
      <c r="Q35" s="215"/>
      <c r="R35" s="215"/>
      <c r="S35" s="215"/>
      <c r="T35" s="215"/>
      <c r="U35" s="215"/>
      <c r="V35" s="215"/>
    </row>
    <row r="36" spans="1:22" ht="4.5" customHeight="1"/>
    <row r="37" spans="1:22" s="5" customFormat="1" ht="14.25" customHeight="1" thickBot="1">
      <c r="T37" s="13" t="s">
        <v>255</v>
      </c>
      <c r="U37" s="216"/>
      <c r="V37" s="216"/>
    </row>
    <row r="38" spans="1:22" ht="17.25" customHeight="1">
      <c r="B38" s="217" t="s">
        <v>256</v>
      </c>
      <c r="C38" s="218"/>
      <c r="D38" s="15"/>
      <c r="E38" s="16" t="s">
        <v>257</v>
      </c>
      <c r="F38" s="15"/>
      <c r="G38" s="15"/>
      <c r="H38" s="14"/>
      <c r="I38" s="15"/>
      <c r="J38" s="17"/>
      <c r="N38" s="217" t="s">
        <v>256</v>
      </c>
      <c r="O38" s="218"/>
      <c r="P38" s="15"/>
      <c r="Q38" s="16" t="s">
        <v>258</v>
      </c>
      <c r="R38" s="15"/>
      <c r="S38" s="15"/>
      <c r="T38" s="15"/>
      <c r="U38" s="14"/>
      <c r="V38" s="18"/>
    </row>
    <row r="39" spans="1:22" ht="30" customHeight="1" thickBot="1">
      <c r="B39" s="207"/>
      <c r="C39" s="208"/>
      <c r="D39" s="209" t="str">
        <f>IF($B39="","",VLOOKUP($B39,#REF!,2,FALSE))</f>
        <v/>
      </c>
      <c r="E39" s="210"/>
      <c r="F39" s="210"/>
      <c r="G39" s="210"/>
      <c r="H39" s="210"/>
      <c r="I39" s="19"/>
      <c r="J39" s="20"/>
      <c r="N39" s="207"/>
      <c r="O39" s="208"/>
      <c r="P39" s="209" t="str">
        <f>IF($N39="","",VLOOKUP($N39,#REF!,2,FALSE))</f>
        <v/>
      </c>
      <c r="Q39" s="210"/>
      <c r="R39" s="210"/>
      <c r="S39" s="210"/>
      <c r="T39" s="210"/>
      <c r="U39" s="19"/>
      <c r="V39" s="20"/>
    </row>
    <row r="40" spans="1:22" ht="14.1" customHeight="1" thickBot="1">
      <c r="B40" s="211" t="s">
        <v>220</v>
      </c>
      <c r="C40" s="212"/>
      <c r="D40" s="21" t="s">
        <v>259</v>
      </c>
      <c r="E40" s="22"/>
      <c r="F40" s="22"/>
      <c r="G40" s="23"/>
      <c r="H40" s="23"/>
      <c r="I40" s="24" t="s">
        <v>260</v>
      </c>
      <c r="J40" s="25" t="s">
        <v>219</v>
      </c>
      <c r="N40" s="211" t="s">
        <v>220</v>
      </c>
      <c r="O40" s="212"/>
      <c r="P40" s="21" t="s">
        <v>259</v>
      </c>
      <c r="Q40" s="22"/>
      <c r="R40" s="22"/>
      <c r="S40" s="23"/>
      <c r="T40" s="23"/>
      <c r="U40" s="24" t="s">
        <v>260</v>
      </c>
      <c r="V40" s="25" t="s">
        <v>219</v>
      </c>
    </row>
    <row r="41" spans="1:22" ht="21.9" customHeight="1" thickBot="1">
      <c r="A41" s="26" t="s">
        <v>261</v>
      </c>
      <c r="B41" s="201"/>
      <c r="C41" s="202"/>
      <c r="D41" s="203" t="str">
        <f>IF($B41="","",VLOOKUP($B41,#REF!,2,FALSE))</f>
        <v/>
      </c>
      <c r="E41" s="174"/>
      <c r="F41" s="174"/>
      <c r="G41" s="174"/>
      <c r="H41" s="27" t="str">
        <f>IF($B41="","",VLOOKUP($B41,#REF!,3,FALSE))</f>
        <v/>
      </c>
      <c r="I41" s="28" t="str">
        <f>IF($B41="","",VLOOKUP($B41,#REF!,4,FALSE))</f>
        <v/>
      </c>
      <c r="J41" s="29" t="str">
        <f>IF($B41="","",VLOOKUP($B41,#REF!,5,FALSE))</f>
        <v/>
      </c>
      <c r="M41" s="26" t="s">
        <v>262</v>
      </c>
      <c r="N41" s="201"/>
      <c r="O41" s="202"/>
      <c r="P41" s="203" t="str">
        <f>IF($N41="","",VLOOKUP($N41,#REF!,2,FALSE))</f>
        <v/>
      </c>
      <c r="Q41" s="174"/>
      <c r="R41" s="174"/>
      <c r="S41" s="174"/>
      <c r="T41" s="27" t="str">
        <f>IF($N41="","",VLOOKUP($N41,#REF!,3,FALSE))</f>
        <v/>
      </c>
      <c r="U41" s="28" t="str">
        <f>IF($N41="","",VLOOKUP($N41,#REF!,4,FALSE))</f>
        <v/>
      </c>
      <c r="V41" s="29" t="str">
        <f>IF($N41="","",VLOOKUP($N41,#REF!,5,FALSE))</f>
        <v/>
      </c>
    </row>
    <row r="42" spans="1:22" ht="21.9" customHeight="1" thickBot="1">
      <c r="A42" s="30" t="s">
        <v>263</v>
      </c>
      <c r="B42" s="204"/>
      <c r="C42" s="205"/>
      <c r="D42" s="206" t="str">
        <f>IF($B42="","",VLOOKUP($B42,#REF!,2,FALSE))</f>
        <v/>
      </c>
      <c r="E42" s="176"/>
      <c r="F42" s="176"/>
      <c r="G42" s="176"/>
      <c r="H42" s="31" t="str">
        <f>IF($B42="","",VLOOKUP($B42,#REF!,3,FALSE))</f>
        <v/>
      </c>
      <c r="I42" s="32" t="str">
        <f>IF($B42="","",VLOOKUP($B42,#REF!,4,FALSE))</f>
        <v/>
      </c>
      <c r="J42" s="33" t="str">
        <f>IF($B42="","",VLOOKUP($B42,#REF!,5,FALSE))</f>
        <v/>
      </c>
      <c r="M42" s="30" t="s">
        <v>264</v>
      </c>
      <c r="N42" s="204"/>
      <c r="O42" s="205"/>
      <c r="P42" s="206" t="str">
        <f>IF($N42="","",VLOOKUP($N42,#REF!,2,FALSE))</f>
        <v/>
      </c>
      <c r="Q42" s="176"/>
      <c r="R42" s="176"/>
      <c r="S42" s="176"/>
      <c r="T42" s="31" t="str">
        <f>IF($N42="","",VLOOKUP($N42,#REF!,3,FALSE))</f>
        <v/>
      </c>
      <c r="U42" s="32" t="str">
        <f>IF($N42="","",VLOOKUP($N42,#REF!,4,FALSE))</f>
        <v/>
      </c>
      <c r="V42" s="33" t="str">
        <f>IF($N42="","",VLOOKUP($N42,#REF!,5,FALSE))</f>
        <v/>
      </c>
    </row>
    <row r="43" spans="1:22" ht="8.25" customHeight="1" thickBot="1"/>
    <row r="44" spans="1:22" ht="12.75" customHeight="1">
      <c r="B44" s="191" t="s">
        <v>265</v>
      </c>
      <c r="C44" s="192"/>
      <c r="D44" s="192"/>
      <c r="E44" s="192"/>
      <c r="F44" s="193"/>
      <c r="G44" s="34" t="s">
        <v>266</v>
      </c>
      <c r="H44" s="35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7"/>
      <c r="U44" s="194" t="s">
        <v>267</v>
      </c>
      <c r="V44" s="195"/>
    </row>
    <row r="45" spans="1:22" ht="18" customHeight="1" thickBot="1">
      <c r="B45" s="196" t="s">
        <v>268</v>
      </c>
      <c r="C45" s="197"/>
      <c r="D45" s="197"/>
      <c r="E45" s="197"/>
      <c r="F45" s="197"/>
      <c r="G45" s="197"/>
      <c r="H45" s="197"/>
      <c r="I45" s="197"/>
      <c r="J45" s="197"/>
      <c r="K45" s="197"/>
      <c r="L45" s="197"/>
      <c r="M45" s="38" t="s">
        <v>269</v>
      </c>
      <c r="N45" s="38"/>
      <c r="O45" s="38"/>
      <c r="P45" s="38"/>
      <c r="Q45" s="38"/>
      <c r="R45" s="38"/>
      <c r="S45" s="38"/>
      <c r="T45" s="39"/>
      <c r="U45" s="40" t="s">
        <v>270</v>
      </c>
      <c r="V45" s="41" t="s">
        <v>271</v>
      </c>
    </row>
    <row r="46" spans="1:22" s="3" customFormat="1" ht="21.9" customHeight="1">
      <c r="B46" s="42"/>
      <c r="C46" s="43"/>
      <c r="D46" s="43"/>
      <c r="E46" s="43"/>
      <c r="F46" s="44"/>
      <c r="G46" s="45" t="s">
        <v>261</v>
      </c>
      <c r="H46" s="198" t="str">
        <f>D41</f>
        <v/>
      </c>
      <c r="I46" s="199"/>
      <c r="J46" s="199"/>
      <c r="K46" s="198" t="str">
        <f>H41</f>
        <v/>
      </c>
      <c r="L46" s="198"/>
      <c r="M46" s="200"/>
      <c r="N46" s="46" t="s">
        <v>262</v>
      </c>
      <c r="O46" s="198" t="str">
        <f>P41</f>
        <v/>
      </c>
      <c r="P46" s="199"/>
      <c r="Q46" s="199"/>
      <c r="R46" s="199"/>
      <c r="S46" s="199"/>
      <c r="T46" s="47" t="str">
        <f>T41</f>
        <v/>
      </c>
      <c r="U46" s="48"/>
      <c r="V46" s="49"/>
    </row>
    <row r="47" spans="1:22" s="3" customFormat="1" ht="21.9" customHeight="1">
      <c r="B47" s="50"/>
      <c r="C47" s="51"/>
      <c r="D47" s="51"/>
      <c r="E47" s="51"/>
      <c r="F47" s="52"/>
      <c r="G47" s="53" t="s">
        <v>263</v>
      </c>
      <c r="H47" s="174" t="str">
        <f>D42</f>
        <v/>
      </c>
      <c r="I47" s="175"/>
      <c r="J47" s="175"/>
      <c r="K47" s="174" t="str">
        <f>H42</f>
        <v/>
      </c>
      <c r="L47" s="174"/>
      <c r="M47" s="181"/>
      <c r="N47" s="54" t="s">
        <v>264</v>
      </c>
      <c r="O47" s="174" t="str">
        <f>P42</f>
        <v/>
      </c>
      <c r="P47" s="175"/>
      <c r="Q47" s="175"/>
      <c r="R47" s="175"/>
      <c r="S47" s="175"/>
      <c r="T47" s="55" t="str">
        <f>T42</f>
        <v/>
      </c>
      <c r="U47" s="56"/>
      <c r="V47" s="57"/>
    </row>
    <row r="48" spans="1:22" s="3" customFormat="1" ht="21.9" customHeight="1">
      <c r="B48" s="50"/>
      <c r="C48" s="51"/>
      <c r="D48" s="51"/>
      <c r="E48" s="51"/>
      <c r="F48" s="52"/>
      <c r="G48" s="58" t="s">
        <v>272</v>
      </c>
      <c r="H48" s="174" t="str">
        <f>D41</f>
        <v/>
      </c>
      <c r="I48" s="189"/>
      <c r="J48" s="174" t="str">
        <f>D42</f>
        <v/>
      </c>
      <c r="K48" s="174"/>
      <c r="L48" s="174"/>
      <c r="M48" s="181"/>
      <c r="N48" s="59" t="s">
        <v>272</v>
      </c>
      <c r="O48" s="174" t="str">
        <f>P41</f>
        <v/>
      </c>
      <c r="P48" s="189"/>
      <c r="Q48" s="189"/>
      <c r="R48" s="189"/>
      <c r="S48" s="174" t="str">
        <f>P42</f>
        <v/>
      </c>
      <c r="T48" s="190"/>
      <c r="U48" s="56"/>
      <c r="V48" s="57"/>
    </row>
    <row r="49" spans="1:22" s="3" customFormat="1" ht="21.9" customHeight="1">
      <c r="B49" s="50"/>
      <c r="C49" s="51"/>
      <c r="D49" s="51"/>
      <c r="E49" s="51"/>
      <c r="F49" s="52"/>
      <c r="G49" s="53" t="s">
        <v>261</v>
      </c>
      <c r="H49" s="174" t="str">
        <f>D41</f>
        <v/>
      </c>
      <c r="I49" s="175"/>
      <c r="J49" s="175"/>
      <c r="K49" s="174" t="str">
        <f>H41</f>
        <v/>
      </c>
      <c r="L49" s="174"/>
      <c r="M49" s="181"/>
      <c r="N49" s="54" t="s">
        <v>264</v>
      </c>
      <c r="O49" s="166" t="str">
        <f>P42</f>
        <v/>
      </c>
      <c r="P49" s="167"/>
      <c r="Q49" s="167"/>
      <c r="R49" s="167"/>
      <c r="S49" s="167"/>
      <c r="T49" s="55" t="str">
        <f>T42</f>
        <v/>
      </c>
      <c r="U49" s="56"/>
      <c r="V49" s="57"/>
    </row>
    <row r="50" spans="1:22" s="3" customFormat="1" ht="21.9" customHeight="1" thickBot="1">
      <c r="B50" s="60"/>
      <c r="C50" s="61"/>
      <c r="D50" s="61"/>
      <c r="E50" s="61"/>
      <c r="F50" s="62"/>
      <c r="G50" s="53" t="s">
        <v>263</v>
      </c>
      <c r="H50" s="174" t="str">
        <f>D42</f>
        <v/>
      </c>
      <c r="I50" s="175"/>
      <c r="J50" s="175"/>
      <c r="K50" s="176" t="str">
        <f>H42</f>
        <v/>
      </c>
      <c r="L50" s="176"/>
      <c r="M50" s="177"/>
      <c r="N50" s="54" t="s">
        <v>262</v>
      </c>
      <c r="O50" s="166" t="str">
        <f>P41</f>
        <v/>
      </c>
      <c r="P50" s="167"/>
      <c r="Q50" s="167"/>
      <c r="R50" s="167"/>
      <c r="S50" s="167"/>
      <c r="T50" s="55" t="str">
        <f>T41</f>
        <v/>
      </c>
      <c r="U50" s="56"/>
      <c r="V50" s="57"/>
    </row>
    <row r="51" spans="1:22" ht="21.9" customHeight="1" thickBot="1">
      <c r="B51" s="63"/>
      <c r="C51" s="38"/>
      <c r="D51" s="38"/>
      <c r="E51" s="38"/>
      <c r="F51" s="38"/>
      <c r="G51" s="64"/>
      <c r="H51" s="64"/>
      <c r="I51" s="64"/>
      <c r="J51" s="64"/>
      <c r="K51" s="64"/>
      <c r="L51" s="65" t="s">
        <v>273</v>
      </c>
      <c r="M51" s="65"/>
      <c r="N51" s="65"/>
      <c r="O51" s="65"/>
      <c r="P51" s="65"/>
      <c r="Q51" s="65"/>
      <c r="R51" s="65"/>
      <c r="S51" s="65"/>
      <c r="T51" s="66"/>
      <c r="U51" s="67"/>
      <c r="V51" s="68"/>
    </row>
    <row r="52" spans="1:22" ht="10.5" customHeight="1" thickBot="1"/>
    <row r="53" spans="1:22" ht="21.9" customHeight="1" thickBot="1">
      <c r="B53" s="178" t="s">
        <v>274</v>
      </c>
      <c r="C53" s="179"/>
      <c r="D53" s="179"/>
      <c r="E53" s="179"/>
      <c r="F53" s="180"/>
      <c r="H53" s="178" t="s">
        <v>275</v>
      </c>
      <c r="I53" s="182"/>
      <c r="J53" s="182"/>
      <c r="K53" s="183"/>
      <c r="M53" s="69" t="s">
        <v>276</v>
      </c>
      <c r="N53" s="163" t="str">
        <f>CONCATENATE(D39,"  ",I39)</f>
        <v xml:space="preserve">  </v>
      </c>
      <c r="O53" s="187"/>
      <c r="P53" s="187"/>
      <c r="Q53" s="187"/>
      <c r="R53" s="188"/>
      <c r="S53" s="26">
        <f>U51</f>
        <v>0</v>
      </c>
      <c r="T53" s="3"/>
    </row>
    <row r="54" spans="1:22" ht="4.5" customHeight="1" thickBot="1">
      <c r="B54" s="70"/>
      <c r="E54" s="71"/>
      <c r="F54" s="72"/>
      <c r="H54" s="70"/>
      <c r="J54" s="3"/>
      <c r="K54" s="73"/>
      <c r="L54" s="74"/>
      <c r="M54" s="74"/>
      <c r="N54" s="74"/>
      <c r="O54" s="74"/>
      <c r="P54" s="74"/>
      <c r="Q54" s="74"/>
    </row>
    <row r="55" spans="1:22" ht="21.9" customHeight="1" thickBot="1">
      <c r="B55" s="184" t="s">
        <v>277</v>
      </c>
      <c r="C55" s="185"/>
      <c r="D55" s="185"/>
      <c r="E55" s="185"/>
      <c r="F55" s="186"/>
      <c r="H55" s="184" t="s">
        <v>277</v>
      </c>
      <c r="I55" s="185"/>
      <c r="J55" s="185"/>
      <c r="K55" s="186"/>
      <c r="M55" s="69" t="s">
        <v>276</v>
      </c>
      <c r="N55" s="163" t="str">
        <f>CONCATENATE(P39,"  ",U39)</f>
        <v xml:space="preserve">  </v>
      </c>
      <c r="O55" s="164"/>
      <c r="P55" s="164"/>
      <c r="Q55" s="164"/>
      <c r="R55" s="165"/>
      <c r="S55" s="26">
        <f>V51</f>
        <v>0</v>
      </c>
      <c r="T55" s="3"/>
    </row>
    <row r="56" spans="1:22">
      <c r="B56" s="168" t="s">
        <v>278</v>
      </c>
      <c r="C56" s="169"/>
      <c r="D56" s="169"/>
      <c r="E56" s="169"/>
      <c r="F56" s="170"/>
      <c r="H56" s="168" t="s">
        <v>278</v>
      </c>
      <c r="I56" s="169"/>
      <c r="J56" s="169"/>
      <c r="K56" s="170"/>
      <c r="T56" s="75"/>
      <c r="U56" s="76"/>
      <c r="V56" s="76"/>
    </row>
    <row r="57" spans="1:22">
      <c r="B57" s="168"/>
      <c r="C57" s="169"/>
      <c r="D57" s="169"/>
      <c r="E57" s="169"/>
      <c r="F57" s="170"/>
      <c r="H57" s="168"/>
      <c r="I57" s="169"/>
      <c r="J57" s="169"/>
      <c r="K57" s="170"/>
    </row>
    <row r="58" spans="1:22" ht="13.8" thickBot="1">
      <c r="B58" s="171"/>
      <c r="C58" s="172"/>
      <c r="D58" s="172"/>
      <c r="E58" s="172"/>
      <c r="F58" s="173"/>
      <c r="H58" s="171"/>
      <c r="I58" s="172"/>
      <c r="J58" s="172"/>
      <c r="K58" s="173"/>
    </row>
    <row r="60" spans="1:22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8"/>
      <c r="V60" s="78"/>
    </row>
  </sheetData>
  <mergeCells count="102">
    <mergeCell ref="U7:V7"/>
    <mergeCell ref="B8:C8"/>
    <mergeCell ref="N8:O8"/>
    <mergeCell ref="B9:C9"/>
    <mergeCell ref="D9:H9"/>
    <mergeCell ref="N9:O9"/>
    <mergeCell ref="P9:T9"/>
    <mergeCell ref="A1:V2"/>
    <mergeCell ref="A3:V3"/>
    <mergeCell ref="C5:E5"/>
    <mergeCell ref="F5:G5"/>
    <mergeCell ref="I5:J5"/>
    <mergeCell ref="L5:N5"/>
    <mergeCell ref="P5:V5"/>
    <mergeCell ref="B12:C12"/>
    <mergeCell ref="D12:G12"/>
    <mergeCell ref="N12:O12"/>
    <mergeCell ref="P12:S12"/>
    <mergeCell ref="B14:F14"/>
    <mergeCell ref="U14:V14"/>
    <mergeCell ref="B10:C10"/>
    <mergeCell ref="N10:O10"/>
    <mergeCell ref="B11:C11"/>
    <mergeCell ref="D11:G11"/>
    <mergeCell ref="N11:O11"/>
    <mergeCell ref="P11:S11"/>
    <mergeCell ref="H18:I18"/>
    <mergeCell ref="J18:M18"/>
    <mergeCell ref="O18:R18"/>
    <mergeCell ref="S18:T18"/>
    <mergeCell ref="H19:J19"/>
    <mergeCell ref="K19:M19"/>
    <mergeCell ref="O19:S19"/>
    <mergeCell ref="B15:L15"/>
    <mergeCell ref="H16:J16"/>
    <mergeCell ref="K16:M16"/>
    <mergeCell ref="O16:S16"/>
    <mergeCell ref="H17:J17"/>
    <mergeCell ref="K17:M17"/>
    <mergeCell ref="O17:S17"/>
    <mergeCell ref="B25:F25"/>
    <mergeCell ref="H25:K25"/>
    <mergeCell ref="N25:R25"/>
    <mergeCell ref="B26:F28"/>
    <mergeCell ref="H26:K28"/>
    <mergeCell ref="A31:V32"/>
    <mergeCell ref="H20:J20"/>
    <mergeCell ref="K20:M20"/>
    <mergeCell ref="O20:S20"/>
    <mergeCell ref="B23:F23"/>
    <mergeCell ref="H23:K23"/>
    <mergeCell ref="N23:R23"/>
    <mergeCell ref="B39:C39"/>
    <mergeCell ref="D39:H39"/>
    <mergeCell ref="N39:O39"/>
    <mergeCell ref="P39:T39"/>
    <mergeCell ref="B40:C40"/>
    <mergeCell ref="N40:O40"/>
    <mergeCell ref="A33:V33"/>
    <mergeCell ref="P35:V35"/>
    <mergeCell ref="U37:V37"/>
    <mergeCell ref="B38:C38"/>
    <mergeCell ref="N38:O38"/>
    <mergeCell ref="C35:E35"/>
    <mergeCell ref="F35:G35"/>
    <mergeCell ref="I35:J35"/>
    <mergeCell ref="L35:N35"/>
    <mergeCell ref="B44:F44"/>
    <mergeCell ref="U44:V44"/>
    <mergeCell ref="B45:L45"/>
    <mergeCell ref="H46:J46"/>
    <mergeCell ref="K46:M46"/>
    <mergeCell ref="O46:S46"/>
    <mergeCell ref="B41:C41"/>
    <mergeCell ref="D41:G41"/>
    <mergeCell ref="N41:O41"/>
    <mergeCell ref="P41:S41"/>
    <mergeCell ref="B42:C42"/>
    <mergeCell ref="D42:G42"/>
    <mergeCell ref="N42:O42"/>
    <mergeCell ref="P42:S42"/>
    <mergeCell ref="N55:R55"/>
    <mergeCell ref="O50:S50"/>
    <mergeCell ref="B56:F58"/>
    <mergeCell ref="H56:K58"/>
    <mergeCell ref="H50:J50"/>
    <mergeCell ref="K50:M50"/>
    <mergeCell ref="B53:F53"/>
    <mergeCell ref="H47:J47"/>
    <mergeCell ref="K47:M47"/>
    <mergeCell ref="H53:K53"/>
    <mergeCell ref="B55:F55"/>
    <mergeCell ref="H55:K55"/>
    <mergeCell ref="O47:S47"/>
    <mergeCell ref="N53:R53"/>
    <mergeCell ref="H48:I48"/>
    <mergeCell ref="J48:M48"/>
    <mergeCell ref="O48:R48"/>
    <mergeCell ref="S48:T48"/>
    <mergeCell ref="H49:J49"/>
    <mergeCell ref="K49:M49"/>
    <mergeCell ref="O49:S49"/>
  </mergeCells>
  <phoneticPr fontId="24" type="noConversion"/>
  <printOptions horizontalCentered="1" verticalCentered="1"/>
  <pageMargins left="0" right="0" top="0" bottom="0" header="0" footer="0"/>
  <pageSetup paperSize="9" scale="8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2A559-7549-42A8-AF73-40F22A45BA88}">
  <dimension ref="A1:J39"/>
  <sheetViews>
    <sheetView topLeftCell="A4" zoomScaleNormal="100" workbookViewId="0">
      <selection activeCell="A21" sqref="A21:G21"/>
    </sheetView>
  </sheetViews>
  <sheetFormatPr baseColWidth="10" defaultRowHeight="13.2"/>
  <cols>
    <col min="7" max="7" width="13.33203125" customWidth="1"/>
  </cols>
  <sheetData>
    <row r="1" spans="1:10" ht="27.75" customHeight="1">
      <c r="A1" s="237" t="s">
        <v>221</v>
      </c>
      <c r="B1" s="238"/>
      <c r="C1" s="238"/>
      <c r="D1" s="238"/>
      <c r="E1" s="238"/>
      <c r="F1" s="238"/>
      <c r="G1" s="239"/>
    </row>
    <row r="2" spans="1:10" ht="27.75" customHeight="1">
      <c r="A2" s="240" t="s">
        <v>325</v>
      </c>
      <c r="B2" s="241"/>
      <c r="C2" s="241"/>
      <c r="D2" s="241"/>
      <c r="E2" s="241"/>
      <c r="F2" s="241"/>
      <c r="G2" s="242"/>
    </row>
    <row r="3" spans="1:10" ht="28.8" thickBot="1">
      <c r="A3" s="243" t="s">
        <v>326</v>
      </c>
      <c r="B3" s="244"/>
      <c r="C3" s="244"/>
      <c r="D3" s="244"/>
      <c r="E3" s="244"/>
      <c r="F3" s="244"/>
      <c r="G3" s="245"/>
    </row>
    <row r="4" spans="1:10" ht="15" customHeight="1" thickBot="1">
      <c r="A4" s="246"/>
      <c r="B4" s="246"/>
      <c r="C4" s="246"/>
      <c r="D4" s="246"/>
      <c r="E4" s="246"/>
      <c r="F4" s="246"/>
      <c r="G4" s="246"/>
    </row>
    <row r="5" spans="1:10" ht="27.75" customHeight="1" thickBot="1">
      <c r="B5" s="234" t="s">
        <v>324</v>
      </c>
      <c r="C5" s="235"/>
      <c r="D5" s="235"/>
      <c r="E5" s="235"/>
      <c r="F5" s="236"/>
    </row>
    <row r="6" spans="1:10" ht="21" customHeight="1" thickBot="1">
      <c r="A6" s="197"/>
      <c r="B6" s="197"/>
      <c r="C6" s="197"/>
      <c r="D6" s="197"/>
      <c r="E6" s="197"/>
      <c r="F6" s="197"/>
      <c r="G6" s="197"/>
    </row>
    <row r="7" spans="1:10" s="4" customFormat="1" ht="17.25" customHeight="1">
      <c r="A7" s="247" t="s">
        <v>327</v>
      </c>
      <c r="B7" s="248"/>
      <c r="C7" s="248"/>
      <c r="D7" s="248"/>
      <c r="E7" s="248"/>
      <c r="F7" s="248"/>
      <c r="G7" s="249"/>
    </row>
    <row r="8" spans="1:10" s="4" customFormat="1" ht="12.75" customHeight="1">
      <c r="A8" s="250" t="s">
        <v>306</v>
      </c>
      <c r="B8" s="214"/>
      <c r="C8" s="214"/>
      <c r="D8" s="214"/>
      <c r="E8" s="214"/>
      <c r="F8" s="214"/>
      <c r="G8" s="251"/>
    </row>
    <row r="9" spans="1:10" s="4" customFormat="1" ht="6.75" customHeight="1">
      <c r="A9" s="250"/>
      <c r="B9" s="214"/>
      <c r="C9" s="214"/>
      <c r="D9" s="214"/>
      <c r="E9" s="214"/>
      <c r="F9" s="214"/>
      <c r="G9" s="251"/>
    </row>
    <row r="10" spans="1:10" s="4" customFormat="1" ht="15.6">
      <c r="A10" s="252" t="s">
        <v>307</v>
      </c>
      <c r="B10" s="253"/>
      <c r="C10" s="253"/>
      <c r="D10" s="253"/>
      <c r="E10" s="253"/>
      <c r="F10" s="253"/>
      <c r="G10" s="254"/>
    </row>
    <row r="11" spans="1:10" s="4" customFormat="1" ht="15.6">
      <c r="A11" s="255" t="s">
        <v>308</v>
      </c>
      <c r="B11" s="226"/>
      <c r="C11" s="226"/>
      <c r="D11" s="226"/>
      <c r="E11" s="226"/>
      <c r="F11" s="226"/>
      <c r="G11" s="256"/>
    </row>
    <row r="12" spans="1:10" s="4" customFormat="1" ht="15.6">
      <c r="A12" s="255" t="s">
        <v>320</v>
      </c>
      <c r="B12" s="226"/>
      <c r="C12" s="226"/>
      <c r="D12" s="226"/>
      <c r="E12" s="226"/>
      <c r="F12" s="226"/>
      <c r="G12" s="256"/>
    </row>
    <row r="13" spans="1:10" s="81" customFormat="1" ht="8.25" customHeight="1" thickBot="1">
      <c r="A13" s="228"/>
      <c r="B13" s="229"/>
      <c r="C13" s="229"/>
      <c r="D13" s="229"/>
      <c r="E13" s="229"/>
      <c r="F13" s="229"/>
      <c r="G13" s="230"/>
    </row>
    <row r="14" spans="1:10" s="81" customFormat="1" ht="12.75" customHeight="1">
      <c r="A14" s="231" t="s">
        <v>309</v>
      </c>
      <c r="B14" s="232"/>
      <c r="C14" s="232"/>
      <c r="D14" s="232"/>
      <c r="E14" s="232"/>
      <c r="F14" s="232"/>
      <c r="G14" s="233"/>
    </row>
    <row r="15" spans="1:10" s="81" customFormat="1" ht="16.2" thickBot="1">
      <c r="A15" s="279" t="s">
        <v>310</v>
      </c>
      <c r="B15" s="280"/>
      <c r="C15" s="280"/>
      <c r="D15" s="280"/>
      <c r="E15" s="280"/>
      <c r="F15" s="280"/>
      <c r="G15" s="281"/>
    </row>
    <row r="16" spans="1:10" ht="12" customHeight="1" thickBot="1">
      <c r="A16" s="226"/>
      <c r="B16" s="226"/>
      <c r="C16" s="226"/>
      <c r="D16" s="226"/>
      <c r="E16" s="226"/>
      <c r="F16" s="226"/>
      <c r="G16" s="226"/>
      <c r="J16" s="82" t="s">
        <v>311</v>
      </c>
    </row>
    <row r="17" spans="1:7" ht="27.75" customHeight="1">
      <c r="A17" s="264" t="s">
        <v>312</v>
      </c>
      <c r="B17" s="265"/>
      <c r="C17" s="265"/>
      <c r="D17" s="265"/>
      <c r="E17" s="265"/>
      <c r="F17" s="265"/>
      <c r="G17" s="266"/>
    </row>
    <row r="18" spans="1:7" ht="27.75" customHeight="1">
      <c r="A18" s="267" t="s">
        <v>313</v>
      </c>
      <c r="B18" s="268"/>
      <c r="C18" s="268"/>
      <c r="D18" s="268"/>
      <c r="E18" s="268"/>
      <c r="F18" s="268"/>
      <c r="G18" s="269"/>
    </row>
    <row r="19" spans="1:7" ht="27.75" customHeight="1" thickBot="1">
      <c r="A19" s="261" t="s">
        <v>328</v>
      </c>
      <c r="B19" s="262"/>
      <c r="C19" s="262"/>
      <c r="D19" s="262"/>
      <c r="E19" s="262"/>
      <c r="F19" s="262"/>
      <c r="G19" s="263"/>
    </row>
    <row r="20" spans="1:7" ht="9.75" customHeight="1" thickBot="1">
      <c r="A20" s="83"/>
      <c r="B20" s="84"/>
      <c r="C20" s="84"/>
      <c r="D20" s="84"/>
      <c r="E20" s="84"/>
      <c r="F20" s="84"/>
      <c r="G20" s="84"/>
    </row>
    <row r="21" spans="1:7" ht="27.75" customHeight="1">
      <c r="A21" s="264" t="s">
        <v>314</v>
      </c>
      <c r="B21" s="265"/>
      <c r="C21" s="265"/>
      <c r="D21" s="265"/>
      <c r="E21" s="265"/>
      <c r="F21" s="265"/>
      <c r="G21" s="266"/>
    </row>
    <row r="22" spans="1:7" ht="27.75" customHeight="1">
      <c r="A22" s="267" t="s">
        <v>315</v>
      </c>
      <c r="B22" s="268"/>
      <c r="C22" s="268"/>
      <c r="D22" s="268"/>
      <c r="E22" s="268"/>
      <c r="F22" s="268"/>
      <c r="G22" s="269"/>
    </row>
    <row r="23" spans="1:7" ht="27.75" customHeight="1" thickBot="1">
      <c r="A23" s="261"/>
      <c r="B23" s="262"/>
      <c r="C23" s="262"/>
      <c r="D23" s="262"/>
      <c r="E23" s="262"/>
      <c r="F23" s="262"/>
      <c r="G23" s="263"/>
    </row>
    <row r="24" spans="1:7" ht="9.75" customHeight="1" thickBot="1">
      <c r="A24" s="83"/>
      <c r="B24" s="84"/>
      <c r="C24" s="84"/>
      <c r="D24" s="84"/>
      <c r="E24" s="84"/>
      <c r="F24" s="84"/>
      <c r="G24" s="84"/>
    </row>
    <row r="25" spans="1:7" ht="27.75" customHeight="1">
      <c r="A25" s="264" t="s">
        <v>335</v>
      </c>
      <c r="B25" s="265"/>
      <c r="C25" s="265"/>
      <c r="D25" s="265"/>
      <c r="E25" s="265"/>
      <c r="F25" s="265"/>
      <c r="G25" s="266"/>
    </row>
    <row r="26" spans="1:7" ht="27.75" customHeight="1">
      <c r="A26" s="267" t="s">
        <v>315</v>
      </c>
      <c r="B26" s="272"/>
      <c r="C26" s="272"/>
      <c r="D26" s="272"/>
      <c r="E26" s="272"/>
      <c r="F26" s="272"/>
      <c r="G26" s="273"/>
    </row>
    <row r="27" spans="1:7" ht="27.75" customHeight="1" thickBot="1">
      <c r="A27" s="261" t="s">
        <v>329</v>
      </c>
      <c r="B27" s="274"/>
      <c r="C27" s="274"/>
      <c r="D27" s="274"/>
      <c r="E27" s="274"/>
      <c r="F27" s="274"/>
      <c r="G27" s="275"/>
    </row>
    <row r="28" spans="1:7" ht="14.25" customHeight="1">
      <c r="A28" s="83"/>
      <c r="B28" s="84"/>
      <c r="C28" s="84"/>
      <c r="D28" s="84"/>
      <c r="E28" s="84"/>
      <c r="F28" s="84"/>
      <c r="G28" s="84"/>
    </row>
    <row r="29" spans="1:7" s="5" customFormat="1" ht="15.6">
      <c r="A29" s="276" t="s">
        <v>337</v>
      </c>
      <c r="B29" s="277"/>
      <c r="C29" s="277"/>
      <c r="D29" s="277"/>
      <c r="E29" s="277"/>
      <c r="F29" s="277"/>
      <c r="G29" s="277"/>
    </row>
    <row r="30" spans="1:7" s="5" customFormat="1" ht="15.6">
      <c r="A30" s="276" t="s">
        <v>336</v>
      </c>
      <c r="B30" s="277"/>
      <c r="C30" s="277"/>
      <c r="D30" s="277"/>
      <c r="E30" s="277"/>
      <c r="F30" s="277"/>
      <c r="G30" s="277"/>
    </row>
    <row r="31" spans="1:7" ht="18" customHeight="1">
      <c r="A31" s="278" t="s">
        <v>332</v>
      </c>
      <c r="B31" s="278"/>
      <c r="C31" s="278"/>
      <c r="D31" s="278"/>
      <c r="E31" s="278"/>
      <c r="F31" s="278"/>
      <c r="G31" s="278"/>
    </row>
    <row r="32" spans="1:7" ht="24.75" customHeight="1">
      <c r="A32" s="257" t="s">
        <v>331</v>
      </c>
      <c r="B32" s="257"/>
      <c r="C32" s="257"/>
      <c r="D32" s="257"/>
      <c r="E32" s="257"/>
      <c r="F32" s="257"/>
      <c r="G32" s="257"/>
    </row>
    <row r="33" spans="1:7" ht="15.6">
      <c r="B33" s="258"/>
      <c r="C33" s="259"/>
      <c r="D33" s="259"/>
      <c r="E33" s="259"/>
      <c r="F33" s="260"/>
    </row>
    <row r="34" spans="1:7" ht="18" thickBot="1">
      <c r="B34" s="283" t="s">
        <v>330</v>
      </c>
      <c r="C34" s="284"/>
      <c r="D34" s="284"/>
      <c r="E34" s="284"/>
      <c r="F34" s="285"/>
    </row>
    <row r="35" spans="1:7" ht="15.6">
      <c r="A35" s="286" t="s">
        <v>316</v>
      </c>
      <c r="B35" s="226"/>
      <c r="C35" s="226"/>
      <c r="D35" s="226"/>
      <c r="E35" s="226"/>
      <c r="F35" s="226"/>
      <c r="G35" s="226"/>
    </row>
    <row r="36" spans="1:7" ht="16.2" thickBot="1">
      <c r="A36" s="216"/>
      <c r="B36" s="197"/>
      <c r="C36" s="197"/>
      <c r="D36" s="197"/>
      <c r="E36" s="197"/>
      <c r="F36" s="197"/>
      <c r="G36" s="197"/>
    </row>
    <row r="37" spans="1:7" ht="16.2" thickBot="1">
      <c r="A37" s="287" t="s">
        <v>317</v>
      </c>
      <c r="B37" s="288"/>
      <c r="C37" s="288"/>
      <c r="D37" s="288"/>
      <c r="E37" s="289"/>
      <c r="F37" s="270" t="s">
        <v>318</v>
      </c>
      <c r="G37" s="271"/>
    </row>
    <row r="38" spans="1:7" ht="9.75" customHeight="1">
      <c r="A38" s="226"/>
      <c r="B38" s="226"/>
      <c r="C38" s="226"/>
      <c r="D38" s="226"/>
      <c r="E38" s="226"/>
      <c r="F38" s="226"/>
      <c r="G38" s="226"/>
    </row>
    <row r="39" spans="1:7" ht="18.75" customHeight="1">
      <c r="A39" s="282" t="s">
        <v>319</v>
      </c>
      <c r="B39" s="226"/>
      <c r="C39" s="226"/>
      <c r="D39" s="226"/>
      <c r="E39" s="226"/>
      <c r="F39" s="226"/>
      <c r="G39" s="226"/>
    </row>
  </sheetData>
  <mergeCells count="37">
    <mergeCell ref="A39:G39"/>
    <mergeCell ref="B34:F34"/>
    <mergeCell ref="A35:G35"/>
    <mergeCell ref="A36:G36"/>
    <mergeCell ref="A37:E37"/>
    <mergeCell ref="A38:G38"/>
    <mergeCell ref="A15:G15"/>
    <mergeCell ref="A16:G16"/>
    <mergeCell ref="A17:G17"/>
    <mergeCell ref="A18:G18"/>
    <mergeCell ref="F37:G37"/>
    <mergeCell ref="A25:G25"/>
    <mergeCell ref="A26:G26"/>
    <mergeCell ref="A27:G27"/>
    <mergeCell ref="A29:G29"/>
    <mergeCell ref="A30:G30"/>
    <mergeCell ref="A31:G31"/>
    <mergeCell ref="A32:G32"/>
    <mergeCell ref="B33:F33"/>
    <mergeCell ref="A19:G19"/>
    <mergeCell ref="A21:G21"/>
    <mergeCell ref="A22:G22"/>
    <mergeCell ref="A23:G23"/>
    <mergeCell ref="A13:G13"/>
    <mergeCell ref="A14:G14"/>
    <mergeCell ref="B5:F5"/>
    <mergeCell ref="A6:G6"/>
    <mergeCell ref="A1:G1"/>
    <mergeCell ref="A2:G2"/>
    <mergeCell ref="A3:G3"/>
    <mergeCell ref="A4:G4"/>
    <mergeCell ref="A7:G7"/>
    <mergeCell ref="A8:G8"/>
    <mergeCell ref="A9:G9"/>
    <mergeCell ref="A10:G10"/>
    <mergeCell ref="A11:G11"/>
    <mergeCell ref="A12:G12"/>
  </mergeCells>
  <phoneticPr fontId="24" type="noConversion"/>
  <hyperlinks>
    <hyperlink ref="F37" r:id="rId1" xr:uid="{D47FF10C-855F-4463-B537-6C2D7100F23F}"/>
  </hyperlinks>
  <printOptions horizontalCentered="1" verticalCentered="1"/>
  <pageMargins left="0.78740157480314965" right="0.78740157480314965" top="0.65" bottom="0.75" header="0.51181102362204722" footer="0.51181102362204722"/>
  <pageSetup paperSize="9" scale="94" orientation="portrait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Bulletin inscriptions CNV</vt:lpstr>
      <vt:lpstr>Liste_licencies</vt:lpstr>
      <vt:lpstr>FP1</vt:lpstr>
      <vt:lpstr>Aff_bis GPJ T1</vt:lpstr>
      <vt:lpstr>liste_licencies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Andre Seguin</cp:lastModifiedBy>
  <cp:lastPrinted>2023-11-16T14:21:14Z</cp:lastPrinted>
  <dcterms:created xsi:type="dcterms:W3CDTF">2020-02-05T16:51:55Z</dcterms:created>
  <dcterms:modified xsi:type="dcterms:W3CDTF">2025-11-20T16:02:34Z</dcterms:modified>
</cp:coreProperties>
</file>